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OFFICE - 1\Desktop\วิจัย\"/>
    </mc:Choice>
  </mc:AlternateContent>
  <xr:revisionPtr revIDLastSave="0" documentId="13_ncr:1_{2C019EC3-0A3F-4BE0-819B-A3B3005C348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ค่าอธิบาย" sheetId="1" r:id="rId1"/>
    <sheet name="E1-2 แบบที่ 1" sheetId="9" r:id="rId2"/>
    <sheet name="E1-2 แบบที่ 2" sheetId="12" r:id="rId3"/>
  </sheets>
  <definedNames>
    <definedName name="e1e2">#REF!</definedName>
  </definedNames>
  <calcPr calcId="191029"/>
  <extLst>
    <ext xmlns:xlwcv="http://schemas.microsoft.com/office/spreadsheetml/2024/workbookCompatibilityVersion" uri="{D14903EA-33C4-47F7-8F05-3474C54BE107}">
      <xlwcv:version setVersion="1"/>
    </ext>
    <ext uri="GoogleSheetsCustomDataVersion1">
      <go:sheetsCustomData xmlns:go="http://customooxmlschemas.google.com/" r:id="rId9" roundtripDataSignature="AMtx7mjT5ugZwJyglrZyQ7hLdqql/+tYqA=="/>
    </ext>
  </extLst>
</workbook>
</file>

<file path=xl/calcChain.xml><?xml version="1.0" encoding="utf-8"?>
<calcChain xmlns="http://schemas.openxmlformats.org/spreadsheetml/2006/main">
  <c r="AP44" i="12" l="1"/>
  <c r="AP43" i="12"/>
  <c r="AP42" i="12"/>
  <c r="AP41" i="12"/>
  <c r="AP40" i="12"/>
  <c r="AP39" i="12"/>
  <c r="AP38" i="12"/>
  <c r="AP37" i="12"/>
  <c r="AP36" i="12"/>
  <c r="AP35" i="12"/>
  <c r="AP34" i="12"/>
  <c r="AP33" i="12"/>
  <c r="AP32" i="12"/>
  <c r="AP31" i="12"/>
  <c r="AP30" i="12"/>
  <c r="B110" i="12"/>
  <c r="AH109" i="12"/>
  <c r="Q109" i="12"/>
  <c r="AH110" i="12"/>
  <c r="V110" i="12"/>
  <c r="W110" i="12"/>
  <c r="X110" i="12"/>
  <c r="Y110" i="12"/>
  <c r="Z110" i="12"/>
  <c r="AA110" i="12"/>
  <c r="AB110" i="12"/>
  <c r="AC110" i="12"/>
  <c r="AD110" i="12"/>
  <c r="AE110" i="12"/>
  <c r="AF110" i="12"/>
  <c r="AG110" i="12"/>
  <c r="U110" i="12"/>
  <c r="T110" i="12"/>
  <c r="S110" i="12"/>
  <c r="AL6" i="12"/>
  <c r="Q110" i="12"/>
  <c r="C110" i="12"/>
  <c r="D110" i="12"/>
  <c r="E110" i="12"/>
  <c r="F110" i="12"/>
  <c r="G110" i="12"/>
  <c r="H110" i="12"/>
  <c r="I110" i="12"/>
  <c r="J110" i="12"/>
  <c r="K110" i="12"/>
  <c r="L110" i="12"/>
  <c r="M110" i="12"/>
  <c r="N110" i="12"/>
  <c r="O110" i="12"/>
  <c r="P110" i="12"/>
  <c r="AO6" i="12"/>
  <c r="AP6" i="12"/>
  <c r="AQ6" i="12"/>
  <c r="AR6" i="12"/>
  <c r="AS6" i="12"/>
  <c r="AT6" i="12"/>
  <c r="AU6" i="12"/>
  <c r="AV6" i="12"/>
  <c r="AW6" i="12"/>
  <c r="AX6" i="12"/>
  <c r="AY6" i="12"/>
  <c r="AZ6" i="12"/>
  <c r="AN6" i="12"/>
  <c r="AM6" i="12"/>
  <c r="R108" i="9"/>
  <c r="Q108" i="9"/>
  <c r="Y20" i="9" s="1"/>
  <c r="Q107" i="9"/>
  <c r="R107" i="9"/>
  <c r="R109" i="9"/>
  <c r="Q109" i="9"/>
  <c r="AX17" i="12"/>
  <c r="Q5" i="9"/>
  <c r="Q6" i="9"/>
  <c r="R106" i="9"/>
  <c r="E109" i="9"/>
  <c r="C108" i="9"/>
  <c r="D108" i="9"/>
  <c r="X9" i="9" s="1"/>
  <c r="E108" i="9"/>
  <c r="F108" i="9"/>
  <c r="G108" i="9"/>
  <c r="AA9" i="9" s="1"/>
  <c r="H108" i="9"/>
  <c r="I108" i="9"/>
  <c r="J108" i="9"/>
  <c r="AD9" i="9" s="1"/>
  <c r="K108" i="9"/>
  <c r="AE9" i="9" s="1"/>
  <c r="L108" i="9"/>
  <c r="AF9" i="9" s="1"/>
  <c r="M108" i="9"/>
  <c r="AG9" i="9" s="1"/>
  <c r="N108" i="9"/>
  <c r="AH9" i="9" s="1"/>
  <c r="O108" i="9"/>
  <c r="P108" i="9"/>
  <c r="B108" i="9"/>
  <c r="V9" i="9" s="1"/>
  <c r="C106" i="9"/>
  <c r="W7" i="9" s="1"/>
  <c r="D106" i="9"/>
  <c r="D109" i="9" s="1"/>
  <c r="E106" i="9"/>
  <c r="F106" i="9"/>
  <c r="Z7" i="9" s="1"/>
  <c r="G106" i="9"/>
  <c r="H106" i="9"/>
  <c r="I106" i="9"/>
  <c r="I109" i="9" s="1"/>
  <c r="J106" i="9"/>
  <c r="K106" i="9"/>
  <c r="L106" i="9"/>
  <c r="M106" i="9"/>
  <c r="N106" i="9"/>
  <c r="O106" i="9"/>
  <c r="O109" i="9" s="1"/>
  <c r="P106" i="9"/>
  <c r="B106" i="9"/>
  <c r="C107" i="9"/>
  <c r="D107" i="9"/>
  <c r="X8" i="9" s="1"/>
  <c r="E107" i="9"/>
  <c r="F107" i="9"/>
  <c r="G107" i="9"/>
  <c r="H107" i="9"/>
  <c r="AB8" i="9" s="1"/>
  <c r="I107" i="9"/>
  <c r="J107" i="9"/>
  <c r="K107" i="9"/>
  <c r="L107" i="9"/>
  <c r="AF8" i="9" s="1"/>
  <c r="M107" i="9"/>
  <c r="N107" i="9"/>
  <c r="O107" i="9"/>
  <c r="P107" i="9"/>
  <c r="AJ8" i="9" s="1"/>
  <c r="B107" i="9"/>
  <c r="AS38" i="12"/>
  <c r="AS34" i="12"/>
  <c r="AR42" i="12"/>
  <c r="AR38" i="12"/>
  <c r="AQ30" i="12"/>
  <c r="AQ38" i="12"/>
  <c r="AQ31" i="12"/>
  <c r="T107" i="12"/>
  <c r="U107" i="12"/>
  <c r="V107" i="12"/>
  <c r="W107" i="12"/>
  <c r="X107" i="12"/>
  <c r="Y107" i="12"/>
  <c r="Z107" i="12"/>
  <c r="AA107" i="12"/>
  <c r="AB107" i="12"/>
  <c r="AC107" i="12"/>
  <c r="AD107" i="12"/>
  <c r="AE107" i="12"/>
  <c r="AF107" i="12"/>
  <c r="AG107" i="12"/>
  <c r="S107" i="12"/>
  <c r="C107" i="12"/>
  <c r="D107" i="12"/>
  <c r="E107" i="12"/>
  <c r="F107" i="12"/>
  <c r="G107" i="12"/>
  <c r="H107" i="12"/>
  <c r="I107" i="12"/>
  <c r="J107" i="12"/>
  <c r="K107" i="12"/>
  <c r="L107" i="12"/>
  <c r="M107" i="12"/>
  <c r="N107" i="12"/>
  <c r="O107" i="12"/>
  <c r="P107" i="12"/>
  <c r="B107" i="12"/>
  <c r="B106" i="12"/>
  <c r="AL17" i="12"/>
  <c r="AW17" i="12"/>
  <c r="AM17" i="12"/>
  <c r="AN17" i="12"/>
  <c r="AO17" i="12"/>
  <c r="AP17" i="12"/>
  <c r="AQ17" i="12"/>
  <c r="AR17" i="12"/>
  <c r="AS17" i="12"/>
  <c r="AT17" i="12"/>
  <c r="AU17" i="12"/>
  <c r="AV17" i="12"/>
  <c r="AY17" i="12"/>
  <c r="AZ17" i="12"/>
  <c r="AM16" i="12"/>
  <c r="AN16" i="12"/>
  <c r="AO16" i="12"/>
  <c r="AP16" i="12"/>
  <c r="AQ16" i="12"/>
  <c r="AR16" i="12"/>
  <c r="AS16" i="12"/>
  <c r="AT16" i="12"/>
  <c r="AU16" i="12"/>
  <c r="AV16" i="12"/>
  <c r="AW16" i="12"/>
  <c r="AX16" i="12"/>
  <c r="AY16" i="12"/>
  <c r="AZ16" i="12"/>
  <c r="AL16" i="12"/>
  <c r="AM5" i="12"/>
  <c r="AN5" i="12"/>
  <c r="AO5" i="12"/>
  <c r="AP5" i="12"/>
  <c r="AQ5" i="12"/>
  <c r="AR5" i="12"/>
  <c r="AS5" i="12"/>
  <c r="AT5" i="12"/>
  <c r="AU5" i="12"/>
  <c r="AV5" i="12"/>
  <c r="AW5" i="12"/>
  <c r="AX5" i="12"/>
  <c r="AY5" i="12"/>
  <c r="AZ5" i="12"/>
  <c r="AL5" i="12"/>
  <c r="AH108" i="12"/>
  <c r="BA20" i="12" s="1"/>
  <c r="AG108" i="12"/>
  <c r="AZ20" i="12" s="1"/>
  <c r="AF108" i="12"/>
  <c r="AY20" i="12" s="1"/>
  <c r="AE108" i="12"/>
  <c r="AX20" i="12" s="1"/>
  <c r="AD108" i="12"/>
  <c r="AW20" i="12" s="1"/>
  <c r="AC108" i="12"/>
  <c r="AV20" i="12" s="1"/>
  <c r="AB108" i="12"/>
  <c r="AU20" i="12" s="1"/>
  <c r="AA108" i="12"/>
  <c r="AT20" i="12" s="1"/>
  <c r="Z108" i="12"/>
  <c r="AS20" i="12" s="1"/>
  <c r="Y108" i="12"/>
  <c r="AR20" i="12" s="1"/>
  <c r="X108" i="12"/>
  <c r="AQ20" i="12" s="1"/>
  <c r="W108" i="12"/>
  <c r="AP20" i="12" s="1"/>
  <c r="V108" i="12"/>
  <c r="AO20" i="12" s="1"/>
  <c r="U108" i="12"/>
  <c r="AN20" i="12" s="1"/>
  <c r="T108" i="12"/>
  <c r="AM20" i="12" s="1"/>
  <c r="S108" i="12"/>
  <c r="AL20" i="12" s="1"/>
  <c r="AG106" i="12"/>
  <c r="AR44" i="12" s="1"/>
  <c r="AF106" i="12"/>
  <c r="AF109" i="12" s="1"/>
  <c r="AY21" i="12" s="1"/>
  <c r="AE106" i="12"/>
  <c r="AX18" i="12" s="1"/>
  <c r="AD106" i="12"/>
  <c r="AR41" i="12" s="1"/>
  <c r="AC106" i="12"/>
  <c r="AV19" i="12" s="1"/>
  <c r="AB106" i="12"/>
  <c r="AB109" i="12" s="1"/>
  <c r="AU21" i="12" s="1"/>
  <c r="AA106" i="12"/>
  <c r="AT18" i="12" s="1"/>
  <c r="Z106" i="12"/>
  <c r="AR37" i="12" s="1"/>
  <c r="Y106" i="12"/>
  <c r="AR19" i="12" s="1"/>
  <c r="X106" i="12"/>
  <c r="X109" i="12" s="1"/>
  <c r="AQ21" i="12" s="1"/>
  <c r="W106" i="12"/>
  <c r="AP18" i="12" s="1"/>
  <c r="V106" i="12"/>
  <c r="AR33" i="12" s="1"/>
  <c r="U106" i="12"/>
  <c r="AN19" i="12" s="1"/>
  <c r="T106" i="12"/>
  <c r="T109" i="12" s="1"/>
  <c r="AM21" i="12" s="1"/>
  <c r="S106" i="12"/>
  <c r="AL18" i="12" s="1"/>
  <c r="AH105" i="12"/>
  <c r="AH104" i="12"/>
  <c r="AH103" i="12"/>
  <c r="AH102" i="12"/>
  <c r="AH101" i="12"/>
  <c r="AH100" i="12"/>
  <c r="AH99" i="12"/>
  <c r="AH98" i="12"/>
  <c r="AH97" i="12"/>
  <c r="AH96" i="12"/>
  <c r="AH95" i="12"/>
  <c r="AH94" i="12"/>
  <c r="AH93" i="12"/>
  <c r="AH92" i="12"/>
  <c r="AH91" i="12"/>
  <c r="AH90" i="12"/>
  <c r="AH89" i="12"/>
  <c r="AH88" i="12"/>
  <c r="AH87" i="12"/>
  <c r="AH86" i="12"/>
  <c r="AH85" i="12"/>
  <c r="AH84" i="12"/>
  <c r="AH83" i="12"/>
  <c r="AH82" i="12"/>
  <c r="AH81" i="12"/>
  <c r="AH80" i="12"/>
  <c r="AH79" i="12"/>
  <c r="AH78" i="12"/>
  <c r="AH77" i="12"/>
  <c r="AH76" i="12"/>
  <c r="AH75" i="12"/>
  <c r="AH74" i="12"/>
  <c r="AH73" i="12"/>
  <c r="AH72" i="12"/>
  <c r="AH71" i="12"/>
  <c r="AH70" i="12"/>
  <c r="AH69" i="12"/>
  <c r="AH68" i="12"/>
  <c r="AH67" i="12"/>
  <c r="AH66" i="12"/>
  <c r="AH65" i="12"/>
  <c r="AH64" i="12"/>
  <c r="AH63" i="12"/>
  <c r="AH62" i="12"/>
  <c r="AH61" i="12"/>
  <c r="AH60" i="12"/>
  <c r="AH59" i="12"/>
  <c r="AH58" i="12"/>
  <c r="AH57" i="12"/>
  <c r="AH56" i="12"/>
  <c r="AH55" i="12"/>
  <c r="AH54" i="12"/>
  <c r="AH53" i="12"/>
  <c r="AH52" i="12"/>
  <c r="AH51" i="12"/>
  <c r="AH50" i="12"/>
  <c r="AH49" i="12"/>
  <c r="AH48" i="12"/>
  <c r="AH47" i="12"/>
  <c r="AH46" i="12"/>
  <c r="AH45" i="12"/>
  <c r="AH44" i="12"/>
  <c r="AH43" i="12"/>
  <c r="AH42" i="12"/>
  <c r="AH41" i="12"/>
  <c r="AH40" i="12"/>
  <c r="AH39" i="12"/>
  <c r="AH38" i="12"/>
  <c r="AH37" i="12"/>
  <c r="AH36" i="12"/>
  <c r="AH35" i="12"/>
  <c r="AH34" i="12"/>
  <c r="AH33" i="12"/>
  <c r="AH32" i="12"/>
  <c r="AH31" i="12"/>
  <c r="AH30" i="12"/>
  <c r="AH29" i="12"/>
  <c r="AH28" i="12"/>
  <c r="AH27" i="12"/>
  <c r="AH26" i="12"/>
  <c r="AH25" i="12"/>
  <c r="AH24" i="12"/>
  <c r="AH23" i="12"/>
  <c r="AH22" i="12"/>
  <c r="AH21" i="12"/>
  <c r="AH20" i="12"/>
  <c r="AH19" i="12"/>
  <c r="AH18" i="12"/>
  <c r="AH17" i="12"/>
  <c r="AH16" i="12"/>
  <c r="AH15" i="12"/>
  <c r="AH14" i="12"/>
  <c r="AH13" i="12"/>
  <c r="AH12" i="12"/>
  <c r="AH11" i="12"/>
  <c r="AH10" i="12"/>
  <c r="AH9" i="12"/>
  <c r="AH8" i="12"/>
  <c r="AH7" i="12"/>
  <c r="AH6" i="12"/>
  <c r="AH5" i="12"/>
  <c r="BA16" i="12" s="1"/>
  <c r="Q108" i="12"/>
  <c r="P108" i="12"/>
  <c r="AZ9" i="12" s="1"/>
  <c r="O108" i="12"/>
  <c r="AY9" i="12" s="1"/>
  <c r="N108" i="12"/>
  <c r="AX9" i="12" s="1"/>
  <c r="M108" i="12"/>
  <c r="AW9" i="12" s="1"/>
  <c r="L108" i="12"/>
  <c r="AV9" i="12" s="1"/>
  <c r="K108" i="12"/>
  <c r="AU9" i="12" s="1"/>
  <c r="J108" i="12"/>
  <c r="AT9" i="12" s="1"/>
  <c r="I108" i="12"/>
  <c r="AS9" i="12" s="1"/>
  <c r="H108" i="12"/>
  <c r="AR9" i="12" s="1"/>
  <c r="G108" i="12"/>
  <c r="AQ9" i="12" s="1"/>
  <c r="F108" i="12"/>
  <c r="AP9" i="12" s="1"/>
  <c r="E108" i="12"/>
  <c r="D108" i="12"/>
  <c r="AN9" i="12" s="1"/>
  <c r="C108" i="12"/>
  <c r="AM9" i="12" s="1"/>
  <c r="B108" i="12"/>
  <c r="AL9" i="12" s="1"/>
  <c r="P106" i="12"/>
  <c r="AZ8" i="12" s="1"/>
  <c r="O106" i="12"/>
  <c r="AQ43" i="12" s="1"/>
  <c r="N106" i="12"/>
  <c r="N109" i="12" s="1"/>
  <c r="AS42" i="12" s="1"/>
  <c r="M106" i="12"/>
  <c r="M109" i="12" s="1"/>
  <c r="AS41" i="12" s="1"/>
  <c r="L106" i="12"/>
  <c r="AV8" i="12" s="1"/>
  <c r="K106" i="12"/>
  <c r="AQ39" i="12" s="1"/>
  <c r="J106" i="12"/>
  <c r="J109" i="12" s="1"/>
  <c r="I106" i="12"/>
  <c r="AS8" i="12" s="1"/>
  <c r="H106" i="12"/>
  <c r="AR8" i="12" s="1"/>
  <c r="G106" i="12"/>
  <c r="F106" i="12"/>
  <c r="F109" i="12" s="1"/>
  <c r="E106" i="12"/>
  <c r="E109" i="12" s="1"/>
  <c r="AS33" i="12" s="1"/>
  <c r="D106" i="12"/>
  <c r="D109" i="12" s="1"/>
  <c r="C106" i="12"/>
  <c r="Q105" i="12"/>
  <c r="Q104" i="12"/>
  <c r="Q103" i="12"/>
  <c r="Q102" i="12"/>
  <c r="Q101" i="12"/>
  <c r="Q100" i="12"/>
  <c r="Q99" i="12"/>
  <c r="Q98" i="12"/>
  <c r="Q97" i="12"/>
  <c r="Q96" i="12"/>
  <c r="Q95" i="12"/>
  <c r="Q94" i="12"/>
  <c r="Q93" i="12"/>
  <c r="Q92" i="12"/>
  <c r="Q91" i="12"/>
  <c r="Q90" i="12"/>
  <c r="Q89" i="12"/>
  <c r="Q88" i="12"/>
  <c r="Q87" i="12"/>
  <c r="Q86" i="12"/>
  <c r="Q85" i="12"/>
  <c r="Q84" i="12"/>
  <c r="Q83" i="12"/>
  <c r="Q82" i="12"/>
  <c r="Q81" i="12"/>
  <c r="Q80" i="12"/>
  <c r="Q79" i="12"/>
  <c r="Q78" i="12"/>
  <c r="Q77" i="12"/>
  <c r="Q76" i="12"/>
  <c r="Q75" i="12"/>
  <c r="Q74" i="12"/>
  <c r="Q73" i="12"/>
  <c r="Q72" i="12"/>
  <c r="Q71" i="12"/>
  <c r="Q70" i="12"/>
  <c r="Q69" i="12"/>
  <c r="Q68" i="12"/>
  <c r="Q67" i="12"/>
  <c r="Q66" i="12"/>
  <c r="Q65" i="12"/>
  <c r="Q64" i="12"/>
  <c r="Q63" i="12"/>
  <c r="Q62" i="12"/>
  <c r="Q61" i="12"/>
  <c r="Q60" i="12"/>
  <c r="Q59" i="12"/>
  <c r="Q58" i="12"/>
  <c r="Q57" i="12"/>
  <c r="Q56" i="12"/>
  <c r="Q55" i="12"/>
  <c r="Q54" i="12"/>
  <c r="Q53" i="12"/>
  <c r="Q52" i="12"/>
  <c r="Q51" i="12"/>
  <c r="Q50" i="12"/>
  <c r="Q49" i="12"/>
  <c r="Q48" i="12"/>
  <c r="Q47" i="12"/>
  <c r="Q46" i="12"/>
  <c r="Q45" i="12"/>
  <c r="Q44" i="12"/>
  <c r="Q43" i="12"/>
  <c r="Q42" i="12"/>
  <c r="Q41" i="12"/>
  <c r="Q40" i="12"/>
  <c r="Q39" i="12"/>
  <c r="Q38" i="12"/>
  <c r="Q37" i="12"/>
  <c r="Q36" i="12"/>
  <c r="Q35" i="12"/>
  <c r="Q34" i="12"/>
  <c r="Q33" i="12"/>
  <c r="Q32" i="12"/>
  <c r="Q31" i="12"/>
  <c r="Q30" i="12"/>
  <c r="Q29" i="12"/>
  <c r="Q28" i="12"/>
  <c r="Q27" i="12"/>
  <c r="Q26" i="12"/>
  <c r="Q25" i="12"/>
  <c r="Q24" i="12"/>
  <c r="Q23" i="12"/>
  <c r="Q22" i="12"/>
  <c r="Q21" i="12"/>
  <c r="Q20" i="12"/>
  <c r="Q19" i="12"/>
  <c r="Q18" i="12"/>
  <c r="Q17" i="12"/>
  <c r="Q16" i="12"/>
  <c r="Q15" i="12"/>
  <c r="Q14" i="12"/>
  <c r="Q13" i="12"/>
  <c r="Q12" i="12"/>
  <c r="Q11" i="12"/>
  <c r="Q10" i="12"/>
  <c r="BA9" i="12"/>
  <c r="AO9" i="12"/>
  <c r="Q9" i="12"/>
  <c r="Q8" i="12"/>
  <c r="AV7" i="12"/>
  <c r="AN7" i="12"/>
  <c r="Q7" i="12"/>
  <c r="Q6" i="12"/>
  <c r="Q5" i="12"/>
  <c r="BA5" i="12" s="1"/>
  <c r="AL9" i="9"/>
  <c r="AK9" i="9"/>
  <c r="Y21" i="9"/>
  <c r="W9" i="9"/>
  <c r="Y9" i="9"/>
  <c r="Z9" i="9"/>
  <c r="AB9" i="9"/>
  <c r="AC9" i="9"/>
  <c r="AI9" i="9"/>
  <c r="AJ9" i="9"/>
  <c r="V21" i="9"/>
  <c r="AG21" i="9" s="1"/>
  <c r="V20" i="9"/>
  <c r="AB21" i="9" s="1"/>
  <c r="AL5" i="9"/>
  <c r="W5" i="9"/>
  <c r="X5" i="9"/>
  <c r="Y5" i="9"/>
  <c r="Z5" i="9"/>
  <c r="AA5" i="9"/>
  <c r="AB5" i="9"/>
  <c r="AC5" i="9"/>
  <c r="AD5" i="9"/>
  <c r="AE5" i="9"/>
  <c r="AF5" i="9"/>
  <c r="AG5" i="9"/>
  <c r="AH5" i="9"/>
  <c r="AI5" i="9"/>
  <c r="AJ5" i="9"/>
  <c r="V5" i="9"/>
  <c r="W6" i="9"/>
  <c r="X6" i="9"/>
  <c r="Y6" i="9"/>
  <c r="Z6" i="9"/>
  <c r="AA6" i="9"/>
  <c r="AB6" i="9"/>
  <c r="AC6" i="9"/>
  <c r="AD6" i="9"/>
  <c r="AE6" i="9"/>
  <c r="AF6" i="9"/>
  <c r="AG6" i="9"/>
  <c r="AH6" i="9"/>
  <c r="AI6" i="9"/>
  <c r="AJ6" i="9"/>
  <c r="V6" i="9"/>
  <c r="Q104" i="9"/>
  <c r="Q66" i="9"/>
  <c r="Q67" i="9"/>
  <c r="Q68" i="9"/>
  <c r="Q69" i="9"/>
  <c r="Q70" i="9"/>
  <c r="Q71" i="9"/>
  <c r="Q72" i="9"/>
  <c r="Q73" i="9"/>
  <c r="Q74" i="9"/>
  <c r="Q75" i="9"/>
  <c r="Q76" i="9"/>
  <c r="Q77" i="9"/>
  <c r="Q78" i="9"/>
  <c r="Q79" i="9"/>
  <c r="Q80" i="9"/>
  <c r="Q81" i="9"/>
  <c r="Q82" i="9"/>
  <c r="Q83" i="9"/>
  <c r="Q84" i="9"/>
  <c r="Q85" i="9"/>
  <c r="Q86" i="9"/>
  <c r="Q87" i="9"/>
  <c r="Q88" i="9"/>
  <c r="Q89" i="9"/>
  <c r="Q90" i="9"/>
  <c r="Q91" i="9"/>
  <c r="Q92" i="9"/>
  <c r="Q93" i="9"/>
  <c r="Q94" i="9"/>
  <c r="Q95" i="9"/>
  <c r="Q96" i="9"/>
  <c r="Q97" i="9"/>
  <c r="Q98" i="9"/>
  <c r="Q99" i="9"/>
  <c r="Q100" i="9"/>
  <c r="Q101" i="9"/>
  <c r="Q102" i="9"/>
  <c r="Q103" i="9"/>
  <c r="Q105" i="9"/>
  <c r="Q65" i="9"/>
  <c r="Q26" i="9"/>
  <c r="Q27" i="9"/>
  <c r="Q28" i="9"/>
  <c r="Q29" i="9"/>
  <c r="Q30" i="9"/>
  <c r="Q31" i="9"/>
  <c r="Q32" i="9"/>
  <c r="Q33" i="9"/>
  <c r="Q34" i="9"/>
  <c r="Q35" i="9"/>
  <c r="Q36" i="9"/>
  <c r="Q37" i="9"/>
  <c r="Q38" i="9"/>
  <c r="Q39" i="9"/>
  <c r="Q40" i="9"/>
  <c r="Q41" i="9"/>
  <c r="Q42" i="9"/>
  <c r="Q43" i="9"/>
  <c r="Q44" i="9"/>
  <c r="Q45" i="9"/>
  <c r="Q46" i="9"/>
  <c r="Q47" i="9"/>
  <c r="Q48" i="9"/>
  <c r="Q49" i="9"/>
  <c r="Q50" i="9"/>
  <c r="Q51" i="9"/>
  <c r="Q52" i="9"/>
  <c r="Q53" i="9"/>
  <c r="Q54" i="9"/>
  <c r="Q55" i="9"/>
  <c r="Q56" i="9"/>
  <c r="Q57" i="9"/>
  <c r="Q58" i="9"/>
  <c r="Q59" i="9"/>
  <c r="Q60" i="9"/>
  <c r="Q61" i="9"/>
  <c r="Q62" i="9"/>
  <c r="Q63" i="9"/>
  <c r="Q64" i="9"/>
  <c r="Q25" i="9"/>
  <c r="Q24" i="9"/>
  <c r="Q23" i="9"/>
  <c r="Q22" i="9"/>
  <c r="Q21" i="9"/>
  <c r="Q20" i="9"/>
  <c r="Q19" i="9"/>
  <c r="Q18" i="9"/>
  <c r="Q17" i="9"/>
  <c r="Q16" i="9"/>
  <c r="Q15" i="9"/>
  <c r="Q14" i="9"/>
  <c r="Q13" i="9"/>
  <c r="Q12" i="9"/>
  <c r="Q11" i="9"/>
  <c r="Q10" i="9"/>
  <c r="Q9" i="9"/>
  <c r="Q8" i="9"/>
  <c r="Q7" i="9"/>
  <c r="AK5" i="9"/>
  <c r="AR34" i="12" l="1"/>
  <c r="Q107" i="12"/>
  <c r="AZ19" i="12"/>
  <c r="K109" i="9"/>
  <c r="G109" i="9"/>
  <c r="AA10" i="9" s="1"/>
  <c r="H109" i="9"/>
  <c r="F109" i="9"/>
  <c r="C109" i="9"/>
  <c r="N109" i="9"/>
  <c r="M109" i="9"/>
  <c r="P109" i="9"/>
  <c r="AJ10" i="9" s="1"/>
  <c r="L109" i="9"/>
  <c r="AF10" i="9" s="1"/>
  <c r="Q106" i="9"/>
  <c r="J109" i="9"/>
  <c r="V8" i="9"/>
  <c r="AQ37" i="12"/>
  <c r="AO18" i="12"/>
  <c r="AQ32" i="12"/>
  <c r="AQ44" i="12"/>
  <c r="AQ41" i="12"/>
  <c r="AR31" i="12"/>
  <c r="AR35" i="12"/>
  <c r="AR39" i="12"/>
  <c r="AR43" i="12"/>
  <c r="AT31" i="12"/>
  <c r="AT35" i="12"/>
  <c r="AT39" i="12"/>
  <c r="AT43" i="12"/>
  <c r="AA8" i="9"/>
  <c r="C109" i="12"/>
  <c r="AS31" i="12" s="1"/>
  <c r="G109" i="12"/>
  <c r="AS35" i="12" s="1"/>
  <c r="K109" i="12"/>
  <c r="AS39" i="12" s="1"/>
  <c r="O109" i="12"/>
  <c r="AS43" i="12" s="1"/>
  <c r="AQ35" i="12"/>
  <c r="AQ40" i="12"/>
  <c r="AQ33" i="12"/>
  <c r="AR32" i="12"/>
  <c r="AR36" i="12"/>
  <c r="AR40" i="12"/>
  <c r="AS32" i="12"/>
  <c r="AH107" i="12"/>
  <c r="B109" i="12"/>
  <c r="AQ36" i="12"/>
  <c r="AQ42" i="12"/>
  <c r="AQ34" i="12"/>
  <c r="AR30" i="12"/>
  <c r="AO19" i="12"/>
  <c r="AS19" i="12"/>
  <c r="AW19" i="12"/>
  <c r="P109" i="12"/>
  <c r="AS44" i="12" s="1"/>
  <c r="L109" i="12"/>
  <c r="AS40" i="12" s="1"/>
  <c r="H109" i="12"/>
  <c r="I109" i="12"/>
  <c r="AS37" i="12" s="1"/>
  <c r="AW18" i="12"/>
  <c r="AS18" i="12"/>
  <c r="AL10" i="9"/>
  <c r="AG8" i="9"/>
  <c r="AC8" i="9"/>
  <c r="Y10" i="9"/>
  <c r="AU7" i="12"/>
  <c r="AU19" i="12"/>
  <c r="AV18" i="12"/>
  <c r="AR18" i="12"/>
  <c r="AN18" i="12"/>
  <c r="AY19" i="12"/>
  <c r="AM19" i="12"/>
  <c r="AZ18" i="12"/>
  <c r="AU18" i="12"/>
  <c r="AQ18" i="12"/>
  <c r="AM18" i="12"/>
  <c r="AQ19" i="12"/>
  <c r="AY18" i="12"/>
  <c r="AS7" i="12"/>
  <c r="AQ7" i="12"/>
  <c r="AR7" i="12"/>
  <c r="AY7" i="12"/>
  <c r="AM7" i="12"/>
  <c r="AZ7" i="12"/>
  <c r="AO7" i="12"/>
  <c r="AO8" i="12"/>
  <c r="AW8" i="12"/>
  <c r="AW7" i="12"/>
  <c r="V109" i="12"/>
  <c r="Z109" i="12"/>
  <c r="AD109" i="12"/>
  <c r="U109" i="12"/>
  <c r="Y109" i="12"/>
  <c r="AC109" i="12"/>
  <c r="AG109" i="12"/>
  <c r="AH106" i="12"/>
  <c r="AR45" i="12" s="1"/>
  <c r="AM8" i="12"/>
  <c r="AM10" i="12"/>
  <c r="AQ8" i="12"/>
  <c r="AU10" i="12"/>
  <c r="AU8" i="12"/>
  <c r="AY8" i="12"/>
  <c r="AY10" i="12"/>
  <c r="AN8" i="12"/>
  <c r="AN10" i="12"/>
  <c r="AP8" i="12"/>
  <c r="AT8" i="12"/>
  <c r="AX8" i="12"/>
  <c r="AZ10" i="12"/>
  <c r="AL7" i="12"/>
  <c r="AP7" i="12"/>
  <c r="AT7" i="12"/>
  <c r="AX7" i="12"/>
  <c r="Q106" i="12"/>
  <c r="W21" i="9"/>
  <c r="AH21" i="9"/>
  <c r="Y8" i="9"/>
  <c r="AL7" i="9"/>
  <c r="AI21" i="9"/>
  <c r="AJ21" i="9"/>
  <c r="AI7" i="9"/>
  <c r="AA7" i="9"/>
  <c r="AH7" i="9"/>
  <c r="V7" i="9"/>
  <c r="AG7" i="9"/>
  <c r="AC7" i="9"/>
  <c r="Y7" i="9"/>
  <c r="AL8" i="9"/>
  <c r="AE7" i="9"/>
  <c r="AD7" i="9"/>
  <c r="AJ7" i="9"/>
  <c r="AF7" i="9"/>
  <c r="AB7" i="9"/>
  <c r="X7" i="9"/>
  <c r="X21" i="9"/>
  <c r="AE21" i="9" s="1"/>
  <c r="AE8" i="9"/>
  <c r="AI8" i="9"/>
  <c r="AC10" i="9"/>
  <c r="AH8" i="9"/>
  <c r="AD8" i="9"/>
  <c r="B109" i="9"/>
  <c r="V10" i="9" s="1"/>
  <c r="AG10" i="9"/>
  <c r="AB10" i="9"/>
  <c r="X10" i="9"/>
  <c r="AK21" i="9" l="1"/>
  <c r="Z21" i="9"/>
  <c r="BA7" i="12"/>
  <c r="AS45" i="12"/>
  <c r="AQ45" i="12"/>
  <c r="AQ10" i="12"/>
  <c r="AZ21" i="12"/>
  <c r="AT44" i="12"/>
  <c r="AW21" i="12"/>
  <c r="AT41" i="12"/>
  <c r="AS10" i="12"/>
  <c r="AL10" i="12"/>
  <c r="AS30" i="12"/>
  <c r="AN21" i="12"/>
  <c r="AT32" i="12"/>
  <c r="AV10" i="12"/>
  <c r="AV21" i="12"/>
  <c r="AT40" i="12"/>
  <c r="AS21" i="12"/>
  <c r="AT37" i="12"/>
  <c r="AT45" i="12"/>
  <c r="AR21" i="12"/>
  <c r="AT36" i="12"/>
  <c r="AO21" i="12"/>
  <c r="AT33" i="12"/>
  <c r="AR10" i="12"/>
  <c r="AS36" i="12"/>
  <c r="AL8" i="12"/>
  <c r="S109" i="12"/>
  <c r="AL19" i="12"/>
  <c r="W109" i="12"/>
  <c r="AP19" i="12"/>
  <c r="AA109" i="12"/>
  <c r="AT19" i="12"/>
  <c r="AE109" i="12"/>
  <c r="AX19" i="12"/>
  <c r="BA18" i="12"/>
  <c r="AO10" i="12"/>
  <c r="AW10" i="12"/>
  <c r="AP10" i="12"/>
  <c r="AX10" i="12"/>
  <c r="AT10" i="12"/>
  <c r="AI10" i="9"/>
  <c r="AH10" i="9"/>
  <c r="AE10" i="9"/>
  <c r="AD10" i="9"/>
  <c r="Z10" i="9"/>
  <c r="Z8" i="9"/>
  <c r="W10" i="9"/>
  <c r="W8" i="9"/>
  <c r="AK7" i="9"/>
  <c r="W20" i="9"/>
  <c r="AC21" i="9" s="1"/>
  <c r="AT21" i="12" l="1"/>
  <c r="AT38" i="12"/>
  <c r="AL21" i="12"/>
  <c r="AT30" i="12"/>
  <c r="AX21" i="12"/>
  <c r="AT42" i="12"/>
  <c r="AP21" i="12"/>
  <c r="AT34" i="12"/>
  <c r="BA8" i="12"/>
  <c r="BA21" i="12"/>
  <c r="BA19" i="12"/>
  <c r="AK8" i="9"/>
  <c r="X20" i="9"/>
  <c r="AD21" i="9" s="1"/>
  <c r="BA10" i="12" l="1"/>
  <c r="AK10" i="9"/>
  <c r="Z20" i="9"/>
  <c r="AF21" i="9" s="1"/>
</calcChain>
</file>

<file path=xl/sharedStrings.xml><?xml version="1.0" encoding="utf-8"?>
<sst xmlns="http://schemas.openxmlformats.org/spreadsheetml/2006/main" count="226" uniqueCount="155">
  <si>
    <t>สูตร</t>
  </si>
  <si>
    <t>E1 / E2 ดังนี้</t>
  </si>
  <si>
    <t xml:space="preserve">ที่ไม่มีความเชี่ยวชาญด้านการคำนวนหาค่าทางสถิติต่าง ๆ ด้วยตนเอง  </t>
  </si>
  <si>
    <t xml:space="preserve"> </t>
  </si>
  <si>
    <t>เมื่อ</t>
  </si>
  <si>
    <t>แทน ค่าเฉลี่ยร้อยละรวมของแบบทดสอบระหว่างเรียนทั้งหมด</t>
  </si>
  <si>
    <t>แทน คะแนนรวมแบบทดสอบระหว่างเรียนทุกชุดของทุกคน</t>
  </si>
  <si>
    <t xml:space="preserve">แทน จำนวนผู้เรียน (กลุ่มตัวอย่าง) </t>
  </si>
  <si>
    <t>แทน คะแนนเต็มของแบบทดสอบระหว่างเรียนแต่ละชุด</t>
  </si>
  <si>
    <t>คำอธิบายการใช้งาน</t>
  </si>
  <si>
    <t>1. ผู้ใช้งานต้องเตรียมข้อมูล (คะแนน) รวมของผู้เรียนให้เรียบร้อย</t>
  </si>
  <si>
    <t>2. ข้อมูลผลคะแนนที่กรอกได้ในที่นี่กำหนดไว้สูงสุด 100 คน</t>
  </si>
  <si>
    <t>แทน ค่าเฉลี่ยร้อยละรวมหลังเรียน (Pretest) ทั้งหมด</t>
  </si>
  <si>
    <t>แทน คะแนนรวมหลังเรียน (Pretest) ของทุกคน</t>
  </si>
  <si>
    <t>หากมีช่องตารางเหลือให้ใส่ 0 หรือ ไม่ใส่เลขใดๆ (ว่างไว้)</t>
  </si>
  <si>
    <t>แทน คะแนนเต็มของแบบทดสอบหลังเรียน</t>
  </si>
  <si>
    <t>ช่องตารางที่เหลือให้ใส่ 0 หรือ ไม่ใส่เลขใดๆ (ว่างไว้)</t>
  </si>
  <si>
    <t>4. ข้อมูลสามารถเลือกนำเสนอได้ตามรูปแบบที่ท่านเห็นชอบ โดยมี 2 ลักษณะการนำเสนอข้อมูล ได้แก่</t>
  </si>
  <si>
    <t>4.1 ข้อมูลที่เหมาะแก่การนำเสนอในบทที่ 4 และบทความวิจัย (สรุปผลการวิจัย)</t>
  </si>
  <si>
    <t xml:space="preserve">4.2 ข้อมูลที่เหมาะแก่การนำเสนอในรูปแบบ Poster และ Presentation </t>
  </si>
  <si>
    <t>ออกแบบโดย ผู้ช่วยศาสตราจารย์ ดร. ถิรวิท ไพรมหานิยม</t>
  </si>
  <si>
    <t>โปรแกรมวิชาภาษาอังกฤษ คณะครุศาสตร์ มหาวิทยาลัยราชภัฏกำแพงเพชร</t>
  </si>
  <si>
    <t>รวม</t>
  </si>
  <si>
    <t>คะแนนรวม</t>
  </si>
  <si>
    <t>Mean</t>
  </si>
  <si>
    <t>S.D.</t>
  </si>
  <si>
    <t>เฉลี่ยร้อยละ</t>
  </si>
  <si>
    <t>ค่าประสิทธิภาพ</t>
  </si>
  <si>
    <t>ระหว่างเรียน</t>
  </si>
  <si>
    <t>E2</t>
  </si>
  <si>
    <t>นำเสนอผล E1/E2 ในบทที่ 4 (รูปแบบที่ 3)</t>
  </si>
  <si>
    <t>การทดสอบ</t>
  </si>
  <si>
    <t>N</t>
  </si>
  <si>
    <t>เฉลี่ยร้อยละ (E1/E2)</t>
  </si>
  <si>
    <t>ทดสอบระหว่างเรียน (E1)</t>
  </si>
  <si>
    <t>ทดสอบหลังเรียน (E2)</t>
  </si>
  <si>
    <t>บทที่</t>
  </si>
  <si>
    <t>แบบฝึกหัดที่ /  บทที่</t>
  </si>
  <si>
    <t>ประสิทธิภาพ</t>
  </si>
  <si>
    <t>หลังเรียน</t>
  </si>
  <si>
    <t xml:space="preserve">E1 </t>
  </si>
  <si>
    <t>แบบที่ 1</t>
  </si>
  <si>
    <t>จากตารางที่....แสดงผลค่าเฉลี่ยร้อยละของแบบทดสอบระหว่างเรียนชุด/แบบฝึก..........</t>
  </si>
  <si>
    <t>ของนักเรียน...........จำนวน.....ชุด ภาพรวมมีค่าเฉลี่ยเท่ากับ ...........จากคะแนนเต็ม</t>
  </si>
  <si>
    <t>..............คิดเป็นร้อยละ ..............(E1) และแบบทดสอบหลังเรียนมีค่าเท่ากับ ...........</t>
  </si>
  <si>
    <t>จากคะแนนเต็ม............. คิดเป็นร้อยละ............(E2)  ซึ่งสูงกว่าเกณฑ์ที่กำหนด</t>
  </si>
  <si>
    <t>แบบที่ 2</t>
  </si>
  <si>
    <t>จากตารางที่.....แสดงผลการวิเคราะห์หาค่าประสิทธิภาพ E1/E2 พบว่า นักเรียนมีประสิทธิภาพ</t>
  </si>
  <si>
    <t>ระบุชื่อแผน</t>
  </si>
  <si>
    <t>E1</t>
  </si>
  <si>
    <t>4. เลือกกรอกข้อมูตามแต่กรณี ได้แก่</t>
  </si>
  <si>
    <t>Y</t>
  </si>
  <si>
    <t>B</t>
  </si>
  <si>
    <t>X</t>
  </si>
  <si>
    <t>A</t>
  </si>
  <si>
    <t>ผลการสอบหลังเรียน</t>
  </si>
  <si>
    <t>คะแนนเต็ม (ระบุ)</t>
  </si>
  <si>
    <t>รายการ</t>
  </si>
  <si>
    <t>จำนวนกลุ่มตัวอย่าง</t>
  </si>
  <si>
    <t>คะแนนรวมทุกคน</t>
  </si>
  <si>
    <t>คะแนนเฉลี่ยร้อยละ</t>
  </si>
  <si>
    <t xml:space="preserve">กรณีที่ 1 </t>
  </si>
  <si>
    <t>คนที่</t>
  </si>
  <si>
    <t>ระบุคะแนนเต็ม --&gt;</t>
  </si>
  <si>
    <t>ระบุแผนที่ --&gt;</t>
  </si>
  <si>
    <t>คะแนนสอบผลสัมฤทธิ์ระหว่างเรียนของแต่ละแผน</t>
  </si>
  <si>
    <t>หลังเรียน (Post-test)</t>
  </si>
  <si>
    <t>แสดงผลรวมคะแนนสอบผลสัมฤทธิ์ระหว่างเรียนของแต่ละแผน</t>
  </si>
  <si>
    <t>Scores</t>
  </si>
  <si>
    <t xml:space="preserve">รูปแบบที่ 1  </t>
  </si>
  <si>
    <t>รูปแบบที่ 2</t>
  </si>
  <si>
    <t>แบบที่ 3</t>
  </si>
  <si>
    <t xml:space="preserve">จากตารางที่ 1 พบว่า ผลการพัฒนา..................................................... </t>
  </si>
  <si>
    <t xml:space="preserve">ภาพรวมระหว่างเรียนมีค่าเฉลี่ยเท่ากับ ................................... จากคะแนนเต็ม ....................... </t>
  </si>
  <si>
    <t xml:space="preserve">คะแนน คิดเป็นร้อยละ ................... (E1) และหลังเรียนมีค่าเฉลี่ยเท่ากับ ...................... </t>
  </si>
  <si>
    <t>จากคะแนนเต็ม................... คิดเป็นร้อยละ .................. (E2) ซึ่งสูงกว่าเกณฑ์ที่กำหนด</t>
  </si>
  <si>
    <r>
      <t xml:space="preserve">เป็นไปตามเกณฑ์ที่กำหนดไว้ที่ตัดสินเท่ากับ </t>
    </r>
    <r>
      <rPr>
        <sz val="18"/>
        <color rgb="FFFF0000"/>
        <rFont val="Angsana New"/>
        <family val="1"/>
      </rPr>
      <t>00.00./.00.00.</t>
    </r>
    <r>
      <rPr>
        <sz val="18"/>
        <color theme="1"/>
        <rFont val="Angsana New"/>
        <family val="1"/>
      </rPr>
      <t xml:space="preserve"> โดยมีค่า E1/E2 ก่อนเรียน</t>
    </r>
  </si>
  <si>
    <r>
      <t xml:space="preserve">และหลังเรียนเท่ากับ </t>
    </r>
    <r>
      <rPr>
        <sz val="18"/>
        <color rgb="FFFF0000"/>
        <rFont val="Angsana New"/>
        <family val="1"/>
      </rPr>
      <t>00.00/00.00</t>
    </r>
    <r>
      <rPr>
        <sz val="18"/>
        <color theme="1"/>
        <rFont val="Angsana New"/>
        <family val="1"/>
      </rPr>
      <t xml:space="preserve"> ซึ่งสูงกว่าเกณฑ์ที่กำหนด</t>
    </r>
  </si>
  <si>
    <t>แผนการเรียนที่</t>
  </si>
  <si>
    <t>กรณีที่ 2</t>
  </si>
  <si>
    <t>กรอกผลลัพธ์คะแนนรวมของใบงาน, แบบฝึก หรือใบกิจกรรมหว่างเรียน (E1) กัน แบบทดสอบท้ายหน่วย (วัดผลสัมฤทธิ์ในภาพรวม) แต่ละแผน/ชุด (E2)</t>
  </si>
  <si>
    <t>E1 รายแผน</t>
  </si>
  <si>
    <t>ค่า E1</t>
  </si>
  <si>
    <t>ระบุคะแนนเต็ม ---&gt;</t>
  </si>
  <si>
    <t>&lt;---ใส่คะแนนเต็ม</t>
  </si>
  <si>
    <t>post-test</t>
  </si>
  <si>
    <r>
      <t>คำนวนผลลัพธ์</t>
    </r>
    <r>
      <rPr>
        <b/>
        <sz val="18"/>
        <color rgb="FFC00000"/>
        <rFont val="Angsana New"/>
        <family val="1"/>
      </rPr>
      <t>คะแนนท้ายหน่วย</t>
    </r>
    <r>
      <rPr>
        <b/>
        <sz val="18"/>
        <rFont val="Angsana New"/>
        <family val="1"/>
      </rPr>
      <t>ของแต่ละแผน/ชุดหรือระหว่างเรียน (E1) และ หลังเรียน (Post-test) (E2)</t>
    </r>
  </si>
  <si>
    <r>
      <rPr>
        <b/>
        <sz val="18"/>
        <color rgb="FFC00000"/>
        <rFont val="Angsana New"/>
        <family val="1"/>
      </rPr>
      <t>หมายเหตุ</t>
    </r>
    <r>
      <rPr>
        <sz val="18"/>
        <color rgb="FFC00000"/>
        <rFont val="Angsana New"/>
        <family val="1"/>
      </rPr>
      <t>.. ให้ใส่ข้อมูลจุดที่เว้นไว้และที่เป็นสีแดง</t>
    </r>
  </si>
  <si>
    <r>
      <t xml:space="preserve">คะแนนจากภาระงานระหว่างเรียนของแต่ละแต่ละหน่วยการเรียน (นวัตกรรม) </t>
    </r>
    <r>
      <rPr>
        <b/>
        <sz val="20"/>
        <color rgb="FF0070C0"/>
        <rFont val="Angsana New"/>
        <family val="1"/>
      </rPr>
      <t>(E1)</t>
    </r>
  </si>
  <si>
    <r>
      <t xml:space="preserve">คะแนนจากการทดสอบผลสัมฤทธิ์ท้ายบทเรียน (Post-test) ของแต่ละหน่วยการเรียน (นวัตกรรม) </t>
    </r>
    <r>
      <rPr>
        <b/>
        <sz val="20"/>
        <color rgb="FF0070C0"/>
        <rFont val="Angsana New"/>
        <family val="1"/>
      </rPr>
      <t>(E2)</t>
    </r>
  </si>
  <si>
    <t>แสดงผลรวมคะแนนสอบผลสัมฤทธิ์ท้ายบทเรียนแต่ละแผน (E2)</t>
  </si>
  <si>
    <t>แสดงผลรวมคะแนนฝึกปฏิบัติระหว่างเรียน (E1)</t>
  </si>
  <si>
    <r>
      <rPr>
        <sz val="18"/>
        <color rgb="FFFF0000"/>
        <rFont val="Angsana New"/>
        <family val="1"/>
      </rPr>
      <t xml:space="preserve">กรณีที่ 1 (แบบที่ 1) </t>
    </r>
    <r>
      <rPr>
        <sz val="18"/>
        <color theme="1"/>
        <rFont val="Angsana New"/>
        <family val="1"/>
      </rPr>
      <t>นำเสนอผลในภาพรวมทั้งหมด  และ</t>
    </r>
    <r>
      <rPr>
        <sz val="18"/>
        <color rgb="FFFF0000"/>
        <rFont val="Angsana New"/>
        <family val="1"/>
      </rPr>
      <t>กรณีที่ 2</t>
    </r>
    <r>
      <rPr>
        <sz val="18"/>
        <color theme="1"/>
        <rFont val="Angsana New"/>
        <family val="1"/>
      </rPr>
      <t xml:space="preserve"> </t>
    </r>
    <r>
      <rPr>
        <sz val="18"/>
        <color rgb="FFFF0000"/>
        <rFont val="Angsana New"/>
        <family val="1"/>
      </rPr>
      <t>(แบบที่ 2)</t>
    </r>
    <r>
      <rPr>
        <sz val="18"/>
        <color theme="1"/>
        <rFont val="Angsana New"/>
        <family val="1"/>
      </rPr>
      <t xml:space="preserve"> นำเสนอผลเป็นรายแผน</t>
    </r>
  </si>
  <si>
    <t>ปรับปรุงล่าสุดเมื่อ 10 พฤศจิกายน 2568</t>
  </si>
  <si>
    <r>
      <t xml:space="preserve">ถิรวิท ไพรมหานิยม. (2568). </t>
    </r>
    <r>
      <rPr>
        <b/>
        <sz val="18"/>
        <color theme="1"/>
        <rFont val="Angsana New"/>
        <family val="1"/>
      </rPr>
      <t>การหาค่าประสิทธิภาพ E1/E2 ด้วยโปรแกรมสำเร็จรูป (Microsolf Exell).</t>
    </r>
    <r>
      <rPr>
        <sz val="18"/>
        <color theme="1"/>
        <rFont val="Angsana New"/>
        <family val="1"/>
      </rPr>
      <t xml:space="preserve">  </t>
    </r>
  </si>
  <si>
    <t>การอ้างอิงแบบ APA 6</t>
  </si>
  <si>
    <r>
      <t xml:space="preserve">รูปแบบการนำเสนอข้อมูล  E1/E2 ในบทที่ 4 แบ่งออกเป็น 2 ลักษณะ ดังนี้ </t>
    </r>
    <r>
      <rPr>
        <b/>
        <sz val="20"/>
        <color theme="4" tint="-0.499984740745262"/>
        <rFont val="Angsana New"/>
        <family val="1"/>
      </rPr>
      <t xml:space="preserve"> (ให้เลือกใช้แบบใดแบบหนึ่ง)</t>
    </r>
  </si>
  <si>
    <t>รูปแบบบรรยายใต้ตาราง ให้เลือกนำเสนอแบบใดแบบหนึ่ง</t>
  </si>
  <si>
    <t>สาขาวิชาภาษาอังกฤษ คณะครุศาสตร์ มหาวิทยาลัยราชภัฏกำแพงเพชร.</t>
  </si>
  <si>
    <r>
      <t xml:space="preserve">3. ข้อมูลที่ต้องกรอก ในหน้า </t>
    </r>
    <r>
      <rPr>
        <sz val="18"/>
        <color rgb="FFFF0000"/>
        <rFont val="Angsana New"/>
        <family val="1"/>
      </rPr>
      <t xml:space="preserve">"E1-2 แบบที่ 1 </t>
    </r>
    <r>
      <rPr>
        <sz val="18"/>
        <rFont val="Angsana New"/>
        <family val="1"/>
      </rPr>
      <t>หรือ</t>
    </r>
    <r>
      <rPr>
        <sz val="18"/>
        <color rgb="FFFF0000"/>
        <rFont val="Angsana New"/>
        <family val="1"/>
      </rPr>
      <t xml:space="preserve"> E1-2 แบบที่ 2</t>
    </r>
    <r>
      <rPr>
        <sz val="18"/>
        <color theme="1"/>
        <rFont val="Angsana New"/>
        <family val="1"/>
      </rPr>
      <t xml:space="preserve">" ได้แก่  </t>
    </r>
  </si>
  <si>
    <t>3.2 คะแนนทดสอบ/ประเมินผลลัพธ์ของผู้เรียนแต่ละคนตามจำนวน (N) ในแถวของแต่ละชุดตามลำดับ</t>
  </si>
  <si>
    <t>คนที่ (N)</t>
  </si>
  <si>
    <t>แผนที่ ---&gt;</t>
  </si>
  <si>
    <t>หลักการในการกำหนดค่าประสิทธิภาพ E1/E2 ที่ใช้ในการประเมินแผนจัดการเรียนรู้ บทเรียน และนวัตกรรมทางการศึกษา</t>
  </si>
  <si>
    <t>1) ความหมายของค่าประสิทธิภาพ E1/E2</t>
  </si>
  <si>
    <t>การวัดประสิทธิภาพของแผนการจัดการเรียนรู้หรือสื่อนวัตกรรมการเรียนรู้ในประเทศไทยนิยมใช้เกณฑ์ E1/E2 ซึ่งหมายถึง</t>
  </si>
  <si>
    <t>ตัวชี้วัด</t>
  </si>
  <si>
    <t>ความหมาย</t>
  </si>
  <si>
    <t>ประสิทธิภาพของกระบวนการเรียนรู้ (ระหว่างเรียน) วัดจากคะแนนกิจกรรมหรือแบบฝึกที่ผู้เรียนทำระหว่างเรียน</t>
  </si>
  <si>
    <t>ประสิทธิภาพของผลลัพธ์ทางการเรียนรู้ (หลังเรียน) วัดจากคะแนนแบบทดสอบหลังเรียน</t>
  </si>
  <si>
    <t>กล่าวคือ E1 สะท้อนความเข้าใจและความก้าวหน้าระหว่างเรียน ส่วน E2 สะท้อนผลสัมฤทธิ์ปลายทางของบทเรียน (บุญชม ศรีสะอาด, 2557)</t>
  </si>
  <si>
    <t>2) หลักการกำหนดค่าเกณฑ์มาตรฐาน E1/E2</t>
  </si>
  <si>
    <t>1.ระดับความยากของเนื้อหา</t>
  </si>
  <si>
    <t>2.วัยและพัฒนาการของผู้เรียน</t>
  </si>
  <si>
    <t>3.สภาพแวดล้อม อุปกรณ์ และวิธีการสอน</t>
  </si>
  <si>
    <t>3) เกณฑ์ E1/E2 ที่เหมาะสมตามระดับการศึกษา</t>
  </si>
  <si>
    <t>ระดับผู้เรียน</t>
  </si>
  <si>
    <t>ลักษณะผู้เรียน</t>
  </si>
  <si>
    <t>แนวโน้มการกำหนดเกณฑ์ที่เหมาะสม</t>
  </si>
  <si>
    <t>เหตุผลทางการพัฒนา</t>
  </si>
  <si>
    <t>ประถมศึกษา</t>
  </si>
  <si>
    <t>พัฒนาการด้านสติปัญญาและสมาธิยังเติบโต</t>
  </si>
  <si>
    <t>มัธยมศึกษา</t>
  </si>
  <si>
    <t>มีความสามารถในการคิดวิเคราะห์มากขึ้น</t>
  </si>
  <si>
    <t>ผู้เรียนสามารถทำกิจกรรมและคิดเชิงเหตุผลได้ดีขึ้น</t>
  </si>
  <si>
    <t>อุดมศึกษา</t>
  </si>
  <si>
    <t>มุ่งทักษะวิชาชีพและการประยุกต์</t>
  </si>
  <si>
    <t>ควรมุ่งมาตรฐานสูงขึ้นเพื่อให้เกิดความชำนาญในสาขา (Bloom, 1956)</t>
  </si>
  <si>
    <t>เพื่อไม่ให้เกณฑ์สูงเกินไปจนเกิดความเครียด ตรงตามพัฒนาการตามวัย (Piaget, 1970)</t>
  </si>
  <si>
    <r>
      <t xml:space="preserve">ประมาณ </t>
    </r>
    <r>
      <rPr>
        <b/>
        <sz val="18"/>
        <color theme="1"/>
        <rFont val="Angsana New"/>
        <family val="1"/>
      </rPr>
      <t>70/70 – 75/75</t>
    </r>
  </si>
  <si>
    <r>
      <t xml:space="preserve">ประมาณ </t>
    </r>
    <r>
      <rPr>
        <b/>
        <sz val="18"/>
        <color theme="1"/>
        <rFont val="Angsana New"/>
        <family val="1"/>
      </rPr>
      <t>75/75 – 80/80</t>
    </r>
  </si>
  <si>
    <r>
      <t xml:space="preserve">ประมาณ </t>
    </r>
    <r>
      <rPr>
        <b/>
        <sz val="18"/>
        <color theme="1"/>
        <rFont val="Angsana New"/>
        <family val="1"/>
      </rPr>
      <t>80/80 – 85/85</t>
    </r>
  </si>
  <si>
    <r>
      <rPr>
        <sz val="18"/>
        <color rgb="FFC00000"/>
        <rFont val="Angsana New"/>
        <family val="1"/>
      </rPr>
      <t>หมายเหตุ:</t>
    </r>
    <r>
      <rPr>
        <sz val="18"/>
        <color theme="1"/>
        <rFont val="Angsana New"/>
        <family val="1"/>
      </rPr>
      <t xml:space="preserve"> </t>
    </r>
    <r>
      <rPr>
        <b/>
        <sz val="18"/>
        <color theme="1"/>
        <rFont val="Angsana New"/>
        <family val="1"/>
      </rPr>
      <t>ไม่จำเป็นต้องยึด 80/80 เสมอไป</t>
    </r>
    <r>
      <rPr>
        <sz val="18"/>
        <color theme="1"/>
        <rFont val="Angsana New"/>
        <family val="1"/>
      </rPr>
      <t xml:space="preserve"> แต่ต้องมี </t>
    </r>
    <r>
      <rPr>
        <b/>
        <sz val="18"/>
        <color theme="1"/>
        <rFont val="Angsana New"/>
        <family val="1"/>
      </rPr>
      <t>เหตุผลรองรับเกณฑ์ที่เลือกใช้</t>
    </r>
    <r>
      <rPr>
        <sz val="18"/>
        <color theme="1"/>
        <rFont val="Angsana New"/>
        <family val="1"/>
      </rPr>
      <t xml:space="preserve"> ตามลักษณะของผู้เรียนและเป้าหมายการเรียนรู้</t>
    </r>
  </si>
  <si>
    <t>4) สรุปแนวคิด</t>
  </si>
  <si>
    <r>
      <t xml:space="preserve">2. ค่าที่ตั้งควร </t>
    </r>
    <r>
      <rPr>
        <b/>
        <sz val="18"/>
        <color theme="1"/>
        <rFont val="Angsana New"/>
        <family val="1"/>
      </rPr>
      <t>สัมพันธ์กับระดับผู้เรียนและความยากของบทเรียน</t>
    </r>
  </si>
  <si>
    <r>
      <t xml:space="preserve">3. การเลือกเกณฑ์ต้อง </t>
    </r>
    <r>
      <rPr>
        <b/>
        <sz val="18"/>
        <color theme="1"/>
        <rFont val="Angsana New"/>
        <family val="1"/>
      </rPr>
      <t>มีเหตุผลเชิงพัฒนาการและวัตถุประสงค์ของการสอนรองรับ</t>
    </r>
  </si>
  <si>
    <r>
      <t xml:space="preserve">4. ควร </t>
    </r>
    <r>
      <rPr>
        <b/>
        <sz val="18"/>
        <color theme="1"/>
        <rFont val="Angsana New"/>
        <family val="1"/>
      </rPr>
      <t>รายงานผลเปรียบเทียบกับเกณฑ์ที่ตั้งไว้</t>
    </r>
    <r>
      <rPr>
        <sz val="18"/>
        <color theme="1"/>
        <rFont val="Angsana New"/>
        <family val="1"/>
      </rPr>
      <t xml:space="preserve"> เพื่อแสดงประสิทธิภาพของบทเรียน/นวัตกรรม</t>
    </r>
  </si>
  <si>
    <r>
      <rPr>
        <sz val="18"/>
        <color theme="1"/>
        <rFont val="Angsana New"/>
        <family val="1"/>
      </rPr>
      <t xml:space="preserve">1. </t>
    </r>
    <r>
      <rPr>
        <b/>
        <sz val="18"/>
        <color theme="1"/>
        <rFont val="Angsana New"/>
        <family val="1"/>
      </rPr>
      <t>E1/E2 เป็นเกณฑ์สะท้อนคุณภาพ “กระบวนการเรียนรู้” และ “ผลลัพธ์การเรียนรู้”</t>
    </r>
  </si>
  <si>
    <t>เอกสารอ้างอิง</t>
  </si>
  <si>
    <r>
      <t xml:space="preserve">บุญชม ศรีสะอาด. (2557). </t>
    </r>
    <r>
      <rPr>
        <b/>
        <sz val="18"/>
        <color theme="1"/>
        <rFont val="Angsana New"/>
        <family val="1"/>
      </rPr>
      <t>การวิจัยเบื้องต้น</t>
    </r>
    <r>
      <rPr>
        <sz val="18"/>
        <color theme="1"/>
        <rFont val="Angsana New"/>
        <family val="1"/>
      </rPr>
      <t>. กรุงเทพฯ: สุวีริยาสาส์น.</t>
    </r>
  </si>
  <si>
    <r>
      <t xml:space="preserve">ชะลอม ศรีสุวรรณ. (2560). </t>
    </r>
    <r>
      <rPr>
        <b/>
        <sz val="18"/>
        <color theme="1"/>
        <rFont val="Angsana New"/>
        <family val="1"/>
      </rPr>
      <t>จิตวิทยาพัฒนาการสำหรับครู</t>
    </r>
    <r>
      <rPr>
        <sz val="18"/>
        <color theme="1"/>
        <rFont val="Angsana New"/>
        <family val="1"/>
      </rPr>
      <t>. กรุงเทพฯ: จุฬาลงกรณ์มหาวิทยาลัย.</t>
    </r>
  </si>
  <si>
    <r>
      <t xml:space="preserve">สมพร มณีโชติ. (2562). </t>
    </r>
    <r>
      <rPr>
        <b/>
        <sz val="18"/>
        <color theme="1"/>
        <rFont val="Angsana New"/>
        <family val="1"/>
      </rPr>
      <t>การออกแบบการเรียนรู้ในระดับอุดมศึกษา</t>
    </r>
    <r>
      <rPr>
        <sz val="18"/>
        <color theme="1"/>
        <rFont val="Angsana New"/>
        <family val="1"/>
      </rPr>
      <t>. เชียงใหม่: มหาวิทยาลัยเชียงใหม่.</t>
    </r>
  </si>
  <si>
    <r>
      <t xml:space="preserve">Bloom, B. (1956). </t>
    </r>
    <r>
      <rPr>
        <b/>
        <sz val="18"/>
        <color theme="1"/>
        <rFont val="Angsana New"/>
        <family val="1"/>
      </rPr>
      <t>Taxonomy of Educational Objectives</t>
    </r>
    <r>
      <rPr>
        <sz val="18"/>
        <color theme="1"/>
        <rFont val="Angsana New"/>
        <family val="1"/>
      </rPr>
      <t>. New York: Longmans.</t>
    </r>
  </si>
  <si>
    <r>
      <t xml:space="preserve">Piaget, J. (1970). </t>
    </r>
    <r>
      <rPr>
        <b/>
        <sz val="18"/>
        <color theme="1"/>
        <rFont val="Angsana New"/>
        <family val="1"/>
      </rPr>
      <t>Science of education and the psychology of the child</t>
    </r>
    <r>
      <rPr>
        <sz val="18"/>
        <color theme="1"/>
        <rFont val="Angsana New"/>
        <family val="1"/>
      </rPr>
      <t>. New York: Viking Press.</t>
    </r>
  </si>
  <si>
    <r>
      <t xml:space="preserve">โดยทั่วไป เกณฑ์ที่นิยมใช้คือ </t>
    </r>
    <r>
      <rPr>
        <b/>
        <sz val="18"/>
        <rFont val="Angsana New"/>
        <family val="1"/>
      </rPr>
      <t>80/80</t>
    </r>
    <r>
      <rPr>
        <sz val="18"/>
        <rFont val="Angsana New"/>
        <family val="1"/>
      </rPr>
      <t xml:space="preserve"> หมายถึง ผู้เรียนควรได้เฉลี่ย </t>
    </r>
    <r>
      <rPr>
        <b/>
        <sz val="18"/>
        <rFont val="Angsana New"/>
        <family val="1"/>
      </rPr>
      <t>ไม่น้อยกว่า 80% ทั้งในระหว่างเรียนและหลังเรียน</t>
    </r>
  </si>
  <si>
    <r>
      <t xml:space="preserve">เพื่อถือว่าบทเรียนมีประสิทธิภาพเพียงพอ แต่ในทางปฏิบัติ การตั้งเกณฑ์ </t>
    </r>
    <r>
      <rPr>
        <b/>
        <sz val="18"/>
        <rFont val="Angsana New"/>
        <family val="1"/>
      </rPr>
      <t>ควรสัมพันธ์กับ</t>
    </r>
  </si>
  <si>
    <r>
      <t>การหาค่าประสิทธิภาพ E</t>
    </r>
    <r>
      <rPr>
        <b/>
        <vertAlign val="subscript"/>
        <sz val="18"/>
        <color theme="1"/>
        <rFont val="Angsana New"/>
        <family val="1"/>
      </rPr>
      <t>1</t>
    </r>
    <r>
      <rPr>
        <b/>
        <sz val="18"/>
        <color theme="1"/>
        <rFont val="Angsana New"/>
        <family val="1"/>
      </rPr>
      <t>/E</t>
    </r>
    <r>
      <rPr>
        <b/>
        <vertAlign val="subscript"/>
        <sz val="18"/>
        <color theme="1"/>
        <rFont val="Angsana New"/>
        <family val="1"/>
      </rPr>
      <t xml:space="preserve">2 </t>
    </r>
    <r>
      <rPr>
        <b/>
        <sz val="18"/>
        <color theme="1"/>
        <rFont val="Angsana New"/>
        <family val="1"/>
      </rPr>
      <t>ด้วยโปรแกรมสำเร็จรูป (Microsolf Exell)</t>
    </r>
  </si>
  <si>
    <r>
      <t>โปรแกรมนี้ออกแบบขึ้นมาเพื่อใช้หาค่าประสิทธิภาพ E</t>
    </r>
    <r>
      <rPr>
        <vertAlign val="subscript"/>
        <sz val="18"/>
        <color theme="1"/>
        <rFont val="Angsana New"/>
        <family val="1"/>
      </rPr>
      <t>1</t>
    </r>
    <r>
      <rPr>
        <sz val="18"/>
        <color theme="1"/>
        <rFont val="Angsana New"/>
        <family val="1"/>
      </rPr>
      <t>/E</t>
    </r>
    <r>
      <rPr>
        <vertAlign val="subscript"/>
        <sz val="18"/>
        <color theme="1"/>
        <rFont val="Angsana New"/>
        <family val="1"/>
      </rPr>
      <t>2</t>
    </r>
    <r>
      <rPr>
        <sz val="18"/>
        <color theme="1"/>
        <rFont val="Angsana New"/>
        <family val="1"/>
      </rPr>
      <t xml:space="preserve">  เหมาะสำหรับนักศึกษา ครู อาจารย์ หรือบุคคลทั่วไป </t>
    </r>
  </si>
  <si>
    <r>
      <t>สูตร E</t>
    </r>
    <r>
      <rPr>
        <b/>
        <vertAlign val="subscript"/>
        <sz val="18"/>
        <color theme="1"/>
        <rFont val="Angsana New"/>
        <family val="1"/>
      </rPr>
      <t>1</t>
    </r>
  </si>
  <si>
    <r>
      <t>E</t>
    </r>
    <r>
      <rPr>
        <vertAlign val="subscript"/>
        <sz val="18"/>
        <color theme="1"/>
        <rFont val="Angsana New"/>
        <family val="1"/>
      </rPr>
      <t>1</t>
    </r>
    <r>
      <rPr>
        <sz val="18"/>
        <color theme="1"/>
        <rFont val="Angsana New"/>
        <family val="1"/>
      </rPr>
      <t>/E</t>
    </r>
    <r>
      <rPr>
        <vertAlign val="subscript"/>
        <sz val="18"/>
        <color theme="1"/>
        <rFont val="Angsana New"/>
        <family val="1"/>
      </rPr>
      <t>2</t>
    </r>
    <r>
      <rPr>
        <sz val="18"/>
        <color theme="1"/>
        <rFont val="Angsana New"/>
        <family val="1"/>
      </rPr>
      <t xml:space="preserve"> หมายถึงการเปรียบเทียบค่าประสิทธิภาพ (คะแนนเฉลี่ย) ของผู้เรียนที่ได้จากการทดสอบท้ายหน่วยระหว่างเรียน</t>
    </r>
  </si>
  <si>
    <r>
      <t>E</t>
    </r>
    <r>
      <rPr>
        <vertAlign val="subscript"/>
        <sz val="18"/>
        <color theme="1"/>
        <rFont val="Angsana New"/>
        <family val="1"/>
      </rPr>
      <t>1</t>
    </r>
  </si>
  <si>
    <r>
      <t>ในแต่ละครั้ง (E</t>
    </r>
    <r>
      <rPr>
        <vertAlign val="subscript"/>
        <sz val="18"/>
        <color theme="1"/>
        <rFont val="Angsana New"/>
        <family val="1"/>
      </rPr>
      <t>1</t>
    </r>
    <r>
      <rPr>
        <sz val="18"/>
        <color theme="1"/>
        <rFont val="Angsana New"/>
        <family val="1"/>
      </rPr>
      <t>) กับผลการทดสอบหลังเรียน (Post-test) (E</t>
    </r>
    <r>
      <rPr>
        <vertAlign val="subscript"/>
        <sz val="18"/>
        <color theme="1"/>
        <rFont val="Angsana New"/>
        <family val="1"/>
      </rPr>
      <t>2</t>
    </r>
    <r>
      <rPr>
        <sz val="18"/>
        <color theme="1"/>
        <rFont val="Angsana New"/>
        <family val="1"/>
      </rPr>
      <t>) ว่าเป็นไปตามเกณฑ์ที่กำหนดไว้หรือไม่ เช่น 75/75 หรือ 80/80 เป็นต้น</t>
    </r>
  </si>
  <si>
    <r>
      <t>สูตร E</t>
    </r>
    <r>
      <rPr>
        <b/>
        <vertAlign val="subscript"/>
        <sz val="18"/>
        <color theme="1"/>
        <rFont val="Angsana New"/>
        <family val="1"/>
      </rPr>
      <t>2</t>
    </r>
  </si>
  <si>
    <r>
      <t>E</t>
    </r>
    <r>
      <rPr>
        <vertAlign val="subscript"/>
        <sz val="18"/>
        <color theme="1"/>
        <rFont val="Angsana New"/>
        <family val="1"/>
      </rPr>
      <t>2</t>
    </r>
  </si>
  <si>
    <r>
      <t>3.1 คะแนนเต็ม (</t>
    </r>
    <r>
      <rPr>
        <sz val="18"/>
        <color rgb="FFC00000"/>
        <rFont val="Angsana New"/>
        <family val="1"/>
      </rPr>
      <t>ระบุคะแนนเต็ม</t>
    </r>
    <r>
      <rPr>
        <sz val="18"/>
        <color theme="1"/>
        <rFont val="Angsana New"/>
        <family val="1"/>
      </rPr>
      <t xml:space="preserve">) กำหนดไว้ที่ 15 แผน/ชุด ให้ใส่คะแนนเต็มตามจำนวนชุดที่ท่านเก็บตามลำดับ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</si>
</sst>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>
    <font>
      <sz val="11"/>
      <color theme="1"/>
      <name val="Calibri"/>
      <scheme val="minor"/>
    </font>
    <font>
      <sz val="11"/>
      <color theme="1"/>
      <name val="Calibri"/>
      <family val="2"/>
      <charset val="222"/>
      <scheme val="minor"/>
    </font>
    <font>
      <sz val="18"/>
      <color theme="1"/>
      <name val="Angsana New"/>
      <family val="1"/>
    </font>
    <font>
      <b/>
      <sz val="18"/>
      <color theme="1"/>
      <name val="Angsana New"/>
      <family val="1"/>
    </font>
    <font>
      <sz val="18"/>
      <color rgb="FFFF0000"/>
      <name val="Angsana New"/>
      <family val="1"/>
    </font>
    <font>
      <sz val="16"/>
      <color theme="1"/>
      <name val="Angsana New"/>
      <family val="1"/>
    </font>
    <font>
      <b/>
      <vertAlign val="subscript"/>
      <sz val="18"/>
      <color theme="1"/>
      <name val="Angsana New"/>
      <family val="1"/>
    </font>
    <font>
      <vertAlign val="subscript"/>
      <sz val="18"/>
      <color theme="1"/>
      <name val="Angsana New"/>
      <family val="1"/>
    </font>
    <font>
      <b/>
      <sz val="16"/>
      <name val="Angsana New"/>
      <family val="1"/>
    </font>
    <font>
      <sz val="18"/>
      <name val="Angsana New"/>
      <family val="1"/>
    </font>
    <font>
      <b/>
      <sz val="18"/>
      <color rgb="FFFF0000"/>
      <name val="Angsana New"/>
      <family val="1"/>
    </font>
    <font>
      <sz val="18"/>
      <color rgb="FFC00000"/>
      <name val="Angsana New"/>
      <family val="1"/>
    </font>
    <font>
      <b/>
      <sz val="22"/>
      <name val="Angsana New"/>
      <family val="1"/>
    </font>
    <font>
      <b/>
      <sz val="20"/>
      <name val="Angsana New"/>
      <family val="1"/>
    </font>
    <font>
      <b/>
      <sz val="18"/>
      <name val="Angsana New"/>
      <family val="1"/>
    </font>
    <font>
      <b/>
      <sz val="18"/>
      <color theme="1"/>
      <name val="Angsana New"/>
      <family val="1"/>
      <charset val="222"/>
    </font>
    <font>
      <b/>
      <sz val="10"/>
      <name val="Angsana New"/>
      <family val="1"/>
    </font>
    <font>
      <sz val="11"/>
      <color theme="1"/>
      <name val="Angsana New"/>
      <family val="1"/>
    </font>
    <font>
      <b/>
      <sz val="20"/>
      <color theme="1"/>
      <name val="Angsana New"/>
      <family val="1"/>
    </font>
    <font>
      <sz val="11"/>
      <name val="Angsana New"/>
      <family val="1"/>
    </font>
    <font>
      <b/>
      <sz val="20"/>
      <color rgb="FFC00000"/>
      <name val="Angsana New"/>
      <family val="1"/>
    </font>
    <font>
      <sz val="18"/>
      <name val="Calibri"/>
      <family val="2"/>
      <charset val="222"/>
    </font>
    <font>
      <sz val="18"/>
      <color theme="1"/>
      <name val="Angsana New"/>
      <family val="1"/>
      <charset val="222"/>
    </font>
    <font>
      <sz val="16"/>
      <color theme="1"/>
      <name val="TH SarabunPSK"/>
      <family val="2"/>
    </font>
    <font>
      <b/>
      <sz val="18"/>
      <color rgb="FFC00000"/>
      <name val="Angsana New"/>
      <family val="1"/>
    </font>
    <font>
      <b/>
      <sz val="16"/>
      <color rgb="FFFF0000"/>
      <name val="TH SarabunPSK"/>
      <family val="2"/>
    </font>
    <font>
      <b/>
      <sz val="18"/>
      <color rgb="FF002060"/>
      <name val="Angsana New"/>
      <family val="1"/>
    </font>
    <font>
      <sz val="11"/>
      <color rgb="FFC00000"/>
      <name val="Angsana New"/>
      <family val="1"/>
    </font>
    <font>
      <sz val="14"/>
      <name val="Angsana New"/>
      <family val="1"/>
    </font>
    <font>
      <b/>
      <sz val="24"/>
      <name val="Angsana New"/>
      <family val="1"/>
    </font>
    <font>
      <b/>
      <sz val="28"/>
      <name val="Angsana New"/>
      <family val="1"/>
    </font>
    <font>
      <b/>
      <sz val="20"/>
      <color rgb="FF0070C0"/>
      <name val="Angsana New"/>
      <family val="1"/>
    </font>
    <font>
      <b/>
      <sz val="20"/>
      <color theme="4" tint="-0.499984740745262"/>
      <name val="Angsana New"/>
      <family val="1"/>
    </font>
    <font>
      <sz val="18"/>
      <color rgb="FFFF0000"/>
      <name val="Angsana New"/>
      <family val="1"/>
      <charset val="222"/>
    </font>
    <font>
      <b/>
      <sz val="24"/>
      <color rgb="FF002060"/>
      <name val="Angsana New"/>
      <family val="1"/>
    </font>
  </fonts>
  <fills count="2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DEEAF6"/>
        <bgColor rgb="FFDEEAF6"/>
      </patternFill>
    </fill>
    <fill>
      <patternFill patternType="solid">
        <fgColor rgb="FFFFE598"/>
        <bgColor rgb="FFFFE598"/>
      </patternFill>
    </fill>
    <fill>
      <patternFill patternType="solid">
        <fgColor rgb="FF9CC2E5"/>
        <bgColor rgb="FF9CC2E5"/>
      </patternFill>
    </fill>
    <fill>
      <patternFill patternType="solid">
        <fgColor rgb="FFFEF2CB"/>
        <bgColor rgb="FFFEF2CB"/>
      </patternFill>
    </fill>
    <fill>
      <patternFill patternType="solid">
        <fgColor rgb="FFF4B083"/>
        <bgColor rgb="FFF4B083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rgb="FF9CC2E5"/>
      </patternFill>
    </fill>
    <fill>
      <patternFill patternType="solid">
        <fgColor theme="9" tint="0.79998168889431442"/>
        <bgColor rgb="FFA8D08D"/>
      </patternFill>
    </fill>
    <fill>
      <patternFill patternType="solid">
        <fgColor rgb="FFFEB8F1"/>
        <bgColor indexed="64"/>
      </patternFill>
    </fill>
    <fill>
      <patternFill patternType="solid">
        <fgColor theme="8" tint="0.59999389629810485"/>
        <bgColor rgb="FFC5E0B3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39997558519241921"/>
        <bgColor rgb="FFFFE598"/>
      </patternFill>
    </fill>
  </fills>
  <borders count="7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rgb="FFC00000"/>
      </right>
      <top/>
      <bottom/>
      <diagonal/>
    </border>
    <border>
      <left/>
      <right/>
      <top/>
      <bottom style="medium">
        <color rgb="FFC00000"/>
      </bottom>
      <diagonal/>
    </border>
    <border>
      <left/>
      <right style="medium">
        <color rgb="FFC00000"/>
      </right>
      <top style="medium">
        <color rgb="FFC00000"/>
      </top>
      <bottom/>
      <diagonal/>
    </border>
    <border>
      <left style="medium">
        <color rgb="FFC00000"/>
      </left>
      <right style="medium">
        <color rgb="FFC00000"/>
      </right>
      <top style="medium">
        <color rgb="FFC00000"/>
      </top>
      <bottom style="medium">
        <color rgb="FFC00000"/>
      </bottom>
      <diagonal/>
    </border>
    <border>
      <left style="medium">
        <color rgb="FFC00000"/>
      </left>
      <right/>
      <top style="medium">
        <color rgb="FFC00000"/>
      </top>
      <bottom style="medium">
        <color rgb="FFC00000"/>
      </bottom>
      <diagonal/>
    </border>
    <border>
      <left/>
      <right/>
      <top style="medium">
        <color rgb="FFC00000"/>
      </top>
      <bottom style="medium">
        <color rgb="FFC00000"/>
      </bottom>
      <diagonal/>
    </border>
    <border>
      <left/>
      <right style="medium">
        <color rgb="FFC00000"/>
      </right>
      <top style="medium">
        <color rgb="FFC00000"/>
      </top>
      <bottom style="medium">
        <color rgb="FFC00000"/>
      </bottom>
      <diagonal/>
    </border>
    <border>
      <left style="medium">
        <color rgb="FFC00000"/>
      </left>
      <right/>
      <top/>
      <bottom style="medium">
        <color rgb="FFC00000"/>
      </bottom>
      <diagonal/>
    </border>
    <border>
      <left/>
      <right style="medium">
        <color rgb="FFC00000"/>
      </right>
      <top/>
      <bottom style="medium">
        <color rgb="FFC00000"/>
      </bottom>
      <diagonal/>
    </border>
    <border>
      <left style="medium">
        <color rgb="FFC00000"/>
      </left>
      <right/>
      <top style="medium">
        <color rgb="FFC00000"/>
      </top>
      <bottom/>
      <diagonal/>
    </border>
    <border>
      <left/>
      <right/>
      <top style="medium">
        <color rgb="FFC00000"/>
      </top>
      <bottom/>
      <diagonal/>
    </border>
    <border>
      <left style="medium">
        <color rgb="FFC00000"/>
      </left>
      <right/>
      <top/>
      <bottom/>
      <diagonal/>
    </border>
    <border>
      <left style="medium">
        <color rgb="FFC00000"/>
      </left>
      <right style="thin">
        <color indexed="64"/>
      </right>
      <top style="medium">
        <color rgb="FFC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C00000"/>
      </top>
      <bottom style="thin">
        <color indexed="64"/>
      </bottom>
      <diagonal/>
    </border>
    <border>
      <left style="thin">
        <color indexed="64"/>
      </left>
      <right style="medium">
        <color rgb="FFC00000"/>
      </right>
      <top style="medium">
        <color rgb="FFC00000"/>
      </top>
      <bottom style="thin">
        <color indexed="64"/>
      </bottom>
      <diagonal/>
    </border>
    <border>
      <left style="medium">
        <color rgb="FFC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C00000"/>
      </right>
      <top style="thin">
        <color indexed="64"/>
      </top>
      <bottom style="thin">
        <color indexed="64"/>
      </bottom>
      <diagonal/>
    </border>
    <border>
      <left/>
      <right style="medium">
        <color rgb="FFC00000"/>
      </right>
      <top style="thin">
        <color indexed="64"/>
      </top>
      <bottom style="thin">
        <color indexed="64"/>
      </bottom>
      <diagonal/>
    </border>
    <border>
      <left style="medium">
        <color rgb="FFC00000"/>
      </left>
      <right style="thin">
        <color indexed="64"/>
      </right>
      <top style="thin">
        <color indexed="64"/>
      </top>
      <bottom style="medium">
        <color rgb="FFC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C00000"/>
      </bottom>
      <diagonal/>
    </border>
    <border>
      <left style="thin">
        <color indexed="64"/>
      </left>
      <right style="medium">
        <color rgb="FFC00000"/>
      </right>
      <top style="thin">
        <color indexed="64"/>
      </top>
      <bottom style="medium">
        <color rgb="FFC00000"/>
      </bottom>
      <diagonal/>
    </border>
    <border>
      <left style="medium">
        <color rgb="FFC00000"/>
      </left>
      <right style="thin">
        <color indexed="64"/>
      </right>
      <top style="medium">
        <color rgb="FFC00000"/>
      </top>
      <bottom style="medium">
        <color rgb="FFC00000"/>
      </bottom>
      <diagonal/>
    </border>
    <border>
      <left style="thin">
        <color indexed="64"/>
      </left>
      <right style="medium">
        <color rgb="FFC00000"/>
      </right>
      <top style="medium">
        <color rgb="FFC00000"/>
      </top>
      <bottom style="medium">
        <color rgb="FFC00000"/>
      </bottom>
      <diagonal/>
    </border>
    <border>
      <left style="medium">
        <color rgb="FF7030A0"/>
      </left>
      <right style="medium">
        <color rgb="FF7030A0"/>
      </right>
      <top style="medium">
        <color rgb="FF7030A0"/>
      </top>
      <bottom style="medium">
        <color rgb="FF7030A0"/>
      </bottom>
      <diagonal/>
    </border>
    <border>
      <left style="medium">
        <color rgb="FF7030A0"/>
      </left>
      <right/>
      <top style="medium">
        <color rgb="FF7030A0"/>
      </top>
      <bottom/>
      <diagonal/>
    </border>
    <border>
      <left/>
      <right/>
      <top style="medium">
        <color rgb="FF7030A0"/>
      </top>
      <bottom/>
      <diagonal/>
    </border>
    <border>
      <left/>
      <right style="medium">
        <color rgb="FF7030A0"/>
      </right>
      <top style="medium">
        <color rgb="FF7030A0"/>
      </top>
      <bottom/>
      <diagonal/>
    </border>
    <border>
      <left style="medium">
        <color rgb="FF7030A0"/>
      </left>
      <right/>
      <top/>
      <bottom/>
      <diagonal/>
    </border>
    <border>
      <left/>
      <right style="medium">
        <color rgb="FF7030A0"/>
      </right>
      <top/>
      <bottom/>
      <diagonal/>
    </border>
    <border>
      <left style="medium">
        <color rgb="FF7030A0"/>
      </left>
      <right/>
      <top/>
      <bottom style="medium">
        <color rgb="FF7030A0"/>
      </bottom>
      <diagonal/>
    </border>
    <border>
      <left/>
      <right/>
      <top/>
      <bottom style="medium">
        <color rgb="FF7030A0"/>
      </bottom>
      <diagonal/>
    </border>
    <border>
      <left/>
      <right style="medium">
        <color rgb="FF7030A0"/>
      </right>
      <top/>
      <bottom style="medium">
        <color rgb="FF7030A0"/>
      </bottom>
      <diagonal/>
    </border>
    <border>
      <left style="thin">
        <color indexed="64"/>
      </left>
      <right style="thin">
        <color indexed="64"/>
      </right>
      <top style="medium">
        <color rgb="FF7030A0"/>
      </top>
      <bottom style="thin">
        <color indexed="64"/>
      </bottom>
      <diagonal/>
    </border>
    <border>
      <left style="thin">
        <color indexed="64"/>
      </left>
      <right style="medium">
        <color rgb="FF7030A0"/>
      </right>
      <top style="medium">
        <color rgb="FF7030A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7030A0"/>
      </bottom>
      <diagonal/>
    </border>
    <border>
      <left style="thin">
        <color indexed="64"/>
      </left>
      <right style="medium">
        <color rgb="FF7030A0"/>
      </right>
      <top style="thin">
        <color indexed="64"/>
      </top>
      <bottom style="medium">
        <color rgb="FF7030A0"/>
      </bottom>
      <diagonal/>
    </border>
    <border>
      <left style="medium">
        <color rgb="FF7030A0"/>
      </left>
      <right style="thin">
        <color indexed="64"/>
      </right>
      <top style="medium">
        <color rgb="FF7030A0"/>
      </top>
      <bottom style="thin">
        <color indexed="64"/>
      </bottom>
      <diagonal/>
    </border>
    <border>
      <left style="medium">
        <color rgb="FF7030A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7030A0"/>
      </right>
      <top style="thin">
        <color indexed="64"/>
      </top>
      <bottom style="thin">
        <color indexed="64"/>
      </bottom>
      <diagonal/>
    </border>
    <border>
      <left style="medium">
        <color rgb="FF7030A0"/>
      </left>
      <right style="thin">
        <color indexed="64"/>
      </right>
      <top style="thin">
        <color indexed="64"/>
      </top>
      <bottom style="medium">
        <color rgb="FF7030A0"/>
      </bottom>
      <diagonal/>
    </border>
    <border>
      <left style="medium">
        <color rgb="FF7030A0"/>
      </left>
      <right/>
      <top style="medium">
        <color rgb="FF7030A0"/>
      </top>
      <bottom style="thin">
        <color indexed="64"/>
      </bottom>
      <diagonal/>
    </border>
    <border>
      <left/>
      <right/>
      <top style="medium">
        <color rgb="FF7030A0"/>
      </top>
      <bottom style="thin">
        <color indexed="64"/>
      </bottom>
      <diagonal/>
    </border>
    <border>
      <left/>
      <right style="medium">
        <color rgb="FF7030A0"/>
      </right>
      <top style="medium">
        <color rgb="FF7030A0"/>
      </top>
      <bottom style="thin">
        <color indexed="64"/>
      </bottom>
      <diagonal/>
    </border>
    <border>
      <left style="medium">
        <color rgb="FF7030A0"/>
      </left>
      <right/>
      <top style="thin">
        <color indexed="64"/>
      </top>
      <bottom style="thin">
        <color indexed="64"/>
      </bottom>
      <diagonal/>
    </border>
    <border>
      <left/>
      <right style="medium">
        <color rgb="FF7030A0"/>
      </right>
      <top style="thin">
        <color indexed="64"/>
      </top>
      <bottom style="thin">
        <color indexed="64"/>
      </bottom>
      <diagonal/>
    </border>
    <border>
      <left style="medium">
        <color rgb="FFC00000"/>
      </left>
      <right style="thin">
        <color indexed="64"/>
      </right>
      <top style="thin">
        <color indexed="64"/>
      </top>
      <bottom/>
      <diagonal/>
    </border>
    <border>
      <left style="medium">
        <color rgb="FFC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rgb="FFC00000"/>
      </right>
      <top/>
      <bottom style="medium">
        <color rgb="FFC00000"/>
      </bottom>
      <diagonal/>
    </border>
    <border>
      <left style="thin">
        <color indexed="64"/>
      </left>
      <right style="medium">
        <color rgb="FFC00000"/>
      </right>
      <top/>
      <bottom style="thin">
        <color indexed="64"/>
      </bottom>
      <diagonal/>
    </border>
    <border>
      <left style="medium">
        <color rgb="FFC00000"/>
      </left>
      <right style="medium">
        <color rgb="FF7030A0"/>
      </right>
      <top style="medium">
        <color rgb="FF7030A0"/>
      </top>
      <bottom style="medium">
        <color rgb="FF7030A0"/>
      </bottom>
      <diagonal/>
    </border>
    <border>
      <left style="thin">
        <color indexed="64"/>
      </left>
      <right/>
      <top style="medium">
        <color rgb="FFC00000"/>
      </top>
      <bottom style="thin">
        <color indexed="64"/>
      </bottom>
      <diagonal/>
    </border>
    <border>
      <left style="medium">
        <color rgb="FFC00000"/>
      </left>
      <right style="medium">
        <color rgb="FFC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rgb="FFC00000"/>
      </right>
      <top style="thin">
        <color indexed="64"/>
      </top>
      <bottom/>
      <diagonal/>
    </border>
    <border>
      <left style="medium">
        <color rgb="FFC00000"/>
      </left>
      <right style="medium">
        <color rgb="FFC00000"/>
      </right>
      <top/>
      <bottom style="medium">
        <color rgb="FFC00000"/>
      </bottom>
      <diagonal/>
    </border>
    <border>
      <left style="thin">
        <color indexed="64"/>
      </left>
      <right style="thin">
        <color indexed="64"/>
      </right>
      <top style="medium">
        <color rgb="FFC00000"/>
      </top>
      <bottom style="medium">
        <color rgb="FFC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rgb="FFC00000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2"/>
  </cellStyleXfs>
  <cellXfs count="320">
    <xf numFmtId="0" fontId="0" fillId="0" borderId="0" xfId="0"/>
    <xf numFmtId="0" fontId="2" fillId="2" borderId="1" xfId="0" applyFont="1" applyFill="1" applyBorder="1"/>
    <xf numFmtId="0" fontId="2" fillId="0" borderId="0" xfId="0" applyFont="1"/>
    <xf numFmtId="0" fontId="5" fillId="0" borderId="0" xfId="0" applyFont="1"/>
    <xf numFmtId="3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2" fillId="0" borderId="2" xfId="0" applyFont="1" applyBorder="1"/>
    <xf numFmtId="0" fontId="5" fillId="0" borderId="2" xfId="0" applyFont="1" applyBorder="1"/>
    <xf numFmtId="0" fontId="2" fillId="2" borderId="2" xfId="0" applyFont="1" applyFill="1" applyBorder="1"/>
    <xf numFmtId="0" fontId="14" fillId="0" borderId="2" xfId="1" applyFont="1" applyAlignment="1">
      <alignment horizontal="center"/>
    </xf>
    <xf numFmtId="2" fontId="14" fillId="0" borderId="2" xfId="1" applyNumberFormat="1" applyFont="1"/>
    <xf numFmtId="0" fontId="14" fillId="0" borderId="2" xfId="1" applyFont="1"/>
    <xf numFmtId="0" fontId="14" fillId="12" borderId="8" xfId="1" applyFont="1" applyFill="1" applyBorder="1" applyAlignment="1">
      <alignment horizontal="center"/>
    </xf>
    <xf numFmtId="0" fontId="17" fillId="0" borderId="2" xfId="1" applyFont="1"/>
    <xf numFmtId="0" fontId="18" fillId="0" borderId="2" xfId="0" applyFont="1" applyBorder="1"/>
    <xf numFmtId="0" fontId="3" fillId="6" borderId="3" xfId="0" applyFont="1" applyFill="1" applyBorder="1" applyAlignment="1">
      <alignment horizontal="center" vertical="center"/>
    </xf>
    <xf numFmtId="0" fontId="2" fillId="0" borderId="2" xfId="1" applyFont="1"/>
    <xf numFmtId="0" fontId="2" fillId="0" borderId="3" xfId="0" applyFont="1" applyBorder="1" applyAlignment="1">
      <alignment horizontal="center" vertical="center"/>
    </xf>
    <xf numFmtId="1" fontId="2" fillId="0" borderId="3" xfId="0" applyNumberFormat="1" applyFont="1" applyBorder="1" applyAlignment="1">
      <alignment horizontal="center" vertical="center"/>
    </xf>
    <xf numFmtId="2" fontId="2" fillId="0" borderId="3" xfId="0" applyNumberFormat="1" applyFont="1" applyBorder="1" applyAlignment="1">
      <alignment horizontal="center" vertical="center"/>
    </xf>
    <xf numFmtId="3" fontId="2" fillId="0" borderId="0" xfId="0" applyNumberFormat="1" applyFont="1" applyAlignment="1">
      <alignment horizontal="center"/>
    </xf>
    <xf numFmtId="2" fontId="5" fillId="0" borderId="2" xfId="0" applyNumberFormat="1" applyFont="1" applyBorder="1" applyAlignment="1">
      <alignment horizontal="center" vertical="center"/>
    </xf>
    <xf numFmtId="2" fontId="14" fillId="8" borderId="3" xfId="1" applyNumberFormat="1" applyFont="1" applyFill="1" applyBorder="1" applyAlignment="1">
      <alignment horizontal="center"/>
    </xf>
    <xf numFmtId="0" fontId="17" fillId="0" borderId="6" xfId="1" applyFont="1" applyBorder="1"/>
    <xf numFmtId="3" fontId="9" fillId="15" borderId="3" xfId="1" applyNumberFormat="1" applyFont="1" applyFill="1" applyBorder="1" applyAlignment="1">
      <alignment horizontal="center" vertical="top" wrapText="1"/>
    </xf>
    <xf numFmtId="0" fontId="9" fillId="11" borderId="3" xfId="1" applyFont="1" applyFill="1" applyBorder="1" applyAlignment="1">
      <alignment horizontal="center" vertical="top" wrapText="1"/>
    </xf>
    <xf numFmtId="2" fontId="9" fillId="15" borderId="3" xfId="1" applyNumberFormat="1" applyFont="1" applyFill="1" applyBorder="1" applyAlignment="1">
      <alignment horizontal="center"/>
    </xf>
    <xf numFmtId="0" fontId="17" fillId="0" borderId="12" xfId="1" applyFont="1" applyBorder="1"/>
    <xf numFmtId="0" fontId="17" fillId="0" borderId="13" xfId="1" applyFont="1" applyBorder="1"/>
    <xf numFmtId="0" fontId="17" fillId="0" borderId="10" xfId="1" applyFont="1" applyBorder="1"/>
    <xf numFmtId="0" fontId="2" fillId="0" borderId="2" xfId="0" applyFont="1" applyBorder="1" applyAlignment="1">
      <alignment vertical="center"/>
    </xf>
    <xf numFmtId="0" fontId="14" fillId="9" borderId="8" xfId="1" applyFont="1" applyFill="1" applyBorder="1" applyAlignment="1">
      <alignment horizontal="center"/>
    </xf>
    <xf numFmtId="2" fontId="2" fillId="9" borderId="3" xfId="1" applyNumberFormat="1" applyFont="1" applyFill="1" applyBorder="1" applyAlignment="1">
      <alignment horizontal="center" vertical="center"/>
    </xf>
    <xf numFmtId="0" fontId="9" fillId="9" borderId="3" xfId="1" applyFont="1" applyFill="1" applyBorder="1" applyAlignment="1">
      <alignment horizontal="center"/>
    </xf>
    <xf numFmtId="3" fontId="9" fillId="9" borderId="3" xfId="1" applyNumberFormat="1" applyFont="1" applyFill="1" applyBorder="1" applyAlignment="1">
      <alignment horizontal="center"/>
    </xf>
    <xf numFmtId="3" fontId="14" fillId="15" borderId="3" xfId="1" applyNumberFormat="1" applyFont="1" applyFill="1" applyBorder="1" applyAlignment="1">
      <alignment horizontal="center" vertical="top" wrapText="1"/>
    </xf>
    <xf numFmtId="3" fontId="14" fillId="9" borderId="3" xfId="1" applyNumberFormat="1" applyFont="1" applyFill="1" applyBorder="1" applyAlignment="1">
      <alignment horizontal="center"/>
    </xf>
    <xf numFmtId="2" fontId="14" fillId="15" borderId="3" xfId="1" applyNumberFormat="1" applyFont="1" applyFill="1" applyBorder="1" applyAlignment="1">
      <alignment horizontal="center"/>
    </xf>
    <xf numFmtId="0" fontId="3" fillId="12" borderId="3" xfId="1" applyFont="1" applyFill="1" applyBorder="1" applyAlignment="1">
      <alignment horizontal="center" vertical="center"/>
    </xf>
    <xf numFmtId="2" fontId="3" fillId="9" borderId="3" xfId="1" applyNumberFormat="1" applyFont="1" applyFill="1" applyBorder="1" applyAlignment="1">
      <alignment horizontal="center" vertical="center"/>
    </xf>
    <xf numFmtId="0" fontId="3" fillId="0" borderId="2" xfId="0" applyFont="1" applyBorder="1"/>
    <xf numFmtId="0" fontId="9" fillId="0" borderId="3" xfId="1" applyFont="1" applyBorder="1" applyAlignment="1" applyProtection="1">
      <alignment horizontal="center" vertical="top" wrapText="1"/>
      <protection locked="0"/>
    </xf>
    <xf numFmtId="0" fontId="9" fillId="0" borderId="3" xfId="1" applyFont="1" applyBorder="1" applyAlignment="1" applyProtection="1">
      <alignment horizontal="center"/>
      <protection locked="0"/>
    </xf>
    <xf numFmtId="0" fontId="14" fillId="9" borderId="3" xfId="1" applyFont="1" applyFill="1" applyBorder="1" applyAlignment="1">
      <alignment horizontal="center"/>
    </xf>
    <xf numFmtId="0" fontId="14" fillId="10" borderId="3" xfId="1" applyFont="1" applyFill="1" applyBorder="1" applyAlignment="1">
      <alignment horizontal="center"/>
    </xf>
    <xf numFmtId="2" fontId="9" fillId="10" borderId="3" xfId="1" applyNumberFormat="1" applyFont="1" applyFill="1" applyBorder="1" applyAlignment="1">
      <alignment horizontal="center"/>
    </xf>
    <xf numFmtId="0" fontId="14" fillId="15" borderId="3" xfId="1" applyFont="1" applyFill="1" applyBorder="1" applyAlignment="1">
      <alignment horizontal="center"/>
    </xf>
    <xf numFmtId="0" fontId="14" fillId="11" borderId="3" xfId="1" applyFont="1" applyFill="1" applyBorder="1" applyAlignment="1">
      <alignment horizontal="center" vertical="center" wrapText="1"/>
    </xf>
    <xf numFmtId="0" fontId="14" fillId="13" borderId="4" xfId="1" applyFont="1" applyFill="1" applyBorder="1" applyAlignment="1">
      <alignment horizontal="center"/>
    </xf>
    <xf numFmtId="0" fontId="14" fillId="14" borderId="3" xfId="1" applyFont="1" applyFill="1" applyBorder="1" applyAlignment="1" applyProtection="1">
      <alignment horizontal="center"/>
      <protection locked="0"/>
    </xf>
    <xf numFmtId="0" fontId="17" fillId="0" borderId="14" xfId="1" applyFont="1" applyBorder="1"/>
    <xf numFmtId="0" fontId="17" fillId="0" borderId="15" xfId="1" applyFont="1" applyBorder="1"/>
    <xf numFmtId="0" fontId="17" fillId="0" borderId="16" xfId="1" applyFont="1" applyBorder="1"/>
    <xf numFmtId="0" fontId="17" fillId="0" borderId="21" xfId="1" applyFont="1" applyBorder="1"/>
    <xf numFmtId="0" fontId="17" fillId="0" borderId="22" xfId="1" applyFont="1" applyBorder="1"/>
    <xf numFmtId="0" fontId="17" fillId="0" borderId="23" xfId="1" applyFont="1" applyBorder="1"/>
    <xf numFmtId="0" fontId="17" fillId="0" borderId="24" xfId="1" applyFont="1" applyBorder="1"/>
    <xf numFmtId="0" fontId="17" fillId="0" borderId="25" xfId="1" applyFont="1" applyBorder="1"/>
    <xf numFmtId="0" fontId="3" fillId="19" borderId="23" xfId="0" applyFont="1" applyFill="1" applyBorder="1"/>
    <xf numFmtId="0" fontId="2" fillId="11" borderId="24" xfId="0" applyFont="1" applyFill="1" applyBorder="1"/>
    <xf numFmtId="0" fontId="2" fillId="11" borderId="16" xfId="0" applyFont="1" applyFill="1" applyBorder="1"/>
    <xf numFmtId="0" fontId="2" fillId="0" borderId="25" xfId="0" applyFont="1" applyBorder="1"/>
    <xf numFmtId="0" fontId="2" fillId="0" borderId="14" xfId="0" applyFont="1" applyBorder="1"/>
    <xf numFmtId="0" fontId="2" fillId="0" borderId="21" xfId="0" applyFont="1" applyBorder="1"/>
    <xf numFmtId="2" fontId="2" fillId="0" borderId="15" xfId="0" applyNumberFormat="1" applyFont="1" applyBorder="1" applyAlignment="1">
      <alignment horizontal="left"/>
    </xf>
    <xf numFmtId="0" fontId="2" fillId="0" borderId="15" xfId="0" applyFont="1" applyBorder="1"/>
    <xf numFmtId="0" fontId="2" fillId="0" borderId="22" xfId="0" applyFont="1" applyBorder="1"/>
    <xf numFmtId="0" fontId="3" fillId="11" borderId="23" xfId="1" applyFont="1" applyFill="1" applyBorder="1"/>
    <xf numFmtId="0" fontId="17" fillId="11" borderId="24" xfId="1" applyFont="1" applyFill="1" applyBorder="1"/>
    <xf numFmtId="0" fontId="17" fillId="11" borderId="16" xfId="1" applyFont="1" applyFill="1" applyBorder="1"/>
    <xf numFmtId="0" fontId="2" fillId="0" borderId="15" xfId="1" applyFont="1" applyBorder="1"/>
    <xf numFmtId="0" fontId="9" fillId="12" borderId="26" xfId="1" applyFont="1" applyFill="1" applyBorder="1" applyAlignment="1">
      <alignment horizontal="center" vertical="center"/>
    </xf>
    <xf numFmtId="0" fontId="9" fillId="15" borderId="29" xfId="1" applyFont="1" applyFill="1" applyBorder="1" applyAlignment="1">
      <alignment horizontal="center"/>
    </xf>
    <xf numFmtId="3" fontId="14" fillId="15" borderId="30" xfId="1" applyNumberFormat="1" applyFont="1" applyFill="1" applyBorder="1" applyAlignment="1">
      <alignment horizontal="center" vertical="top" wrapText="1"/>
    </xf>
    <xf numFmtId="0" fontId="9" fillId="9" borderId="29" xfId="1" applyFont="1" applyFill="1" applyBorder="1" applyAlignment="1">
      <alignment horizontal="center"/>
    </xf>
    <xf numFmtId="3" fontId="14" fillId="9" borderId="30" xfId="1" applyNumberFormat="1" applyFont="1" applyFill="1" applyBorder="1" applyAlignment="1">
      <alignment horizontal="center"/>
    </xf>
    <xf numFmtId="2" fontId="14" fillId="15" borderId="30" xfId="1" applyNumberFormat="1" applyFont="1" applyFill="1" applyBorder="1" applyAlignment="1">
      <alignment horizontal="center"/>
    </xf>
    <xf numFmtId="0" fontId="2" fillId="9" borderId="29" xfId="1" applyFont="1" applyFill="1" applyBorder="1" applyAlignment="1">
      <alignment horizontal="center"/>
    </xf>
    <xf numFmtId="2" fontId="3" fillId="9" borderId="30" xfId="1" applyNumberFormat="1" applyFont="1" applyFill="1" applyBorder="1" applyAlignment="1">
      <alignment horizontal="center" vertical="center"/>
    </xf>
    <xf numFmtId="0" fontId="14" fillId="11" borderId="32" xfId="1" applyFont="1" applyFill="1" applyBorder="1" applyAlignment="1">
      <alignment horizontal="center"/>
    </xf>
    <xf numFmtId="0" fontId="2" fillId="2" borderId="38" xfId="0" applyFont="1" applyFill="1" applyBorder="1"/>
    <xf numFmtId="0" fontId="2" fillId="2" borderId="39" xfId="0" applyFont="1" applyFill="1" applyBorder="1"/>
    <xf numFmtId="0" fontId="2" fillId="2" borderId="40" xfId="0" applyFont="1" applyFill="1" applyBorder="1"/>
    <xf numFmtId="0" fontId="2" fillId="2" borderId="41" xfId="0" applyFont="1" applyFill="1" applyBorder="1"/>
    <xf numFmtId="0" fontId="3" fillId="2" borderId="42" xfId="0" applyFont="1" applyFill="1" applyBorder="1"/>
    <xf numFmtId="0" fontId="2" fillId="2" borderId="42" xfId="0" applyFont="1" applyFill="1" applyBorder="1"/>
    <xf numFmtId="0" fontId="3" fillId="2" borderId="2" xfId="0" applyFont="1" applyFill="1" applyBorder="1"/>
    <xf numFmtId="0" fontId="2" fillId="2" borderId="2" xfId="0" applyFont="1" applyFill="1" applyBorder="1" applyAlignment="1">
      <alignment horizontal="left"/>
    </xf>
    <xf numFmtId="0" fontId="3" fillId="4" borderId="2" xfId="0" applyFont="1" applyFill="1" applyBorder="1"/>
    <xf numFmtId="0" fontId="2" fillId="4" borderId="2" xfId="0" applyFont="1" applyFill="1" applyBorder="1"/>
    <xf numFmtId="0" fontId="2" fillId="2" borderId="2" xfId="0" applyFont="1" applyFill="1" applyBorder="1" applyAlignment="1">
      <alignment horizontal="center"/>
    </xf>
    <xf numFmtId="0" fontId="2" fillId="2" borderId="43" xfId="0" applyFont="1" applyFill="1" applyBorder="1"/>
    <xf numFmtId="0" fontId="2" fillId="2" borderId="44" xfId="0" applyFont="1" applyFill="1" applyBorder="1"/>
    <xf numFmtId="0" fontId="2" fillId="2" borderId="45" xfId="0" applyFont="1" applyFill="1" applyBorder="1"/>
    <xf numFmtId="0" fontId="2" fillId="2" borderId="2" xfId="0" applyFont="1" applyFill="1" applyBorder="1" applyAlignment="1">
      <alignment horizontal="right"/>
    </xf>
    <xf numFmtId="0" fontId="5" fillId="0" borderId="42" xfId="0" applyFont="1" applyBorder="1"/>
    <xf numFmtId="0" fontId="2" fillId="0" borderId="48" xfId="0" applyFont="1" applyBorder="1" applyAlignment="1">
      <alignment horizontal="center" vertical="center"/>
    </xf>
    <xf numFmtId="1" fontId="2" fillId="0" borderId="48" xfId="0" applyNumberFormat="1" applyFont="1" applyBorder="1" applyAlignment="1">
      <alignment horizontal="center" vertical="center"/>
    </xf>
    <xf numFmtId="2" fontId="2" fillId="0" borderId="48" xfId="0" applyNumberFormat="1" applyFont="1" applyBorder="1" applyAlignment="1">
      <alignment horizontal="center" vertical="center"/>
    </xf>
    <xf numFmtId="2" fontId="2" fillId="0" borderId="49" xfId="0" applyNumberFormat="1" applyFont="1" applyBorder="1" applyAlignment="1">
      <alignment horizontal="center" vertical="center"/>
    </xf>
    <xf numFmtId="0" fontId="5" fillId="0" borderId="41" xfId="0" applyFont="1" applyBorder="1"/>
    <xf numFmtId="0" fontId="3" fillId="6" borderId="51" xfId="0" applyFont="1" applyFill="1" applyBorder="1" applyAlignment="1">
      <alignment horizontal="center" vertical="center"/>
    </xf>
    <xf numFmtId="0" fontId="3" fillId="6" borderId="52" xfId="0" applyFont="1" applyFill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2" fontId="2" fillId="0" borderId="52" xfId="0" applyNumberFormat="1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17" fillId="0" borderId="42" xfId="1" applyFont="1" applyBorder="1"/>
    <xf numFmtId="0" fontId="2" fillId="0" borderId="48" xfId="1" applyFont="1" applyBorder="1" applyAlignment="1">
      <alignment horizontal="center" vertical="center"/>
    </xf>
    <xf numFmtId="3" fontId="9" fillId="15" borderId="6" xfId="1" applyNumberFormat="1" applyFont="1" applyFill="1" applyBorder="1" applyAlignment="1">
      <alignment horizontal="center" vertical="top" wrapText="1"/>
    </xf>
    <xf numFmtId="0" fontId="2" fillId="9" borderId="59" xfId="1" applyFont="1" applyFill="1" applyBorder="1" applyAlignment="1">
      <alignment horizontal="center" vertical="center"/>
    </xf>
    <xf numFmtId="0" fontId="9" fillId="11" borderId="60" xfId="1" applyFont="1" applyFill="1" applyBorder="1" applyAlignment="1">
      <alignment horizontal="center"/>
    </xf>
    <xf numFmtId="0" fontId="9" fillId="15" borderId="37" xfId="1" applyFont="1" applyFill="1" applyBorder="1" applyAlignment="1">
      <alignment horizontal="center"/>
    </xf>
    <xf numFmtId="0" fontId="3" fillId="0" borderId="5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3" fillId="0" borderId="52" xfId="0" applyFont="1" applyBorder="1" applyAlignment="1">
      <alignment horizontal="center" vertical="center"/>
    </xf>
    <xf numFmtId="2" fontId="20" fillId="8" borderId="33" xfId="1" applyNumberFormat="1" applyFont="1" applyFill="1" applyBorder="1" applyAlignment="1">
      <alignment horizontal="center"/>
    </xf>
    <xf numFmtId="2" fontId="20" fillId="8" borderId="34" xfId="1" applyNumberFormat="1" applyFont="1" applyFill="1" applyBorder="1" applyAlignment="1">
      <alignment horizontal="center"/>
    </xf>
    <xf numFmtId="0" fontId="13" fillId="8" borderId="35" xfId="1" applyFont="1" applyFill="1" applyBorder="1" applyAlignment="1">
      <alignment horizontal="center" vertical="center"/>
    </xf>
    <xf numFmtId="2" fontId="13" fillId="8" borderId="36" xfId="1" applyNumberFormat="1" applyFont="1" applyFill="1" applyBorder="1" applyAlignment="1">
      <alignment horizontal="center" vertical="center"/>
    </xf>
    <xf numFmtId="0" fontId="3" fillId="0" borderId="2" xfId="1" applyFont="1" applyAlignment="1">
      <alignment horizontal="center" vertical="center"/>
    </xf>
    <xf numFmtId="0" fontId="14" fillId="0" borderId="2" xfId="1" applyFont="1" applyAlignment="1">
      <alignment horizontal="center" vertical="center"/>
    </xf>
    <xf numFmtId="0" fontId="10" fillId="0" borderId="2" xfId="1" applyFont="1" applyAlignment="1">
      <alignment horizontal="center"/>
    </xf>
    <xf numFmtId="0" fontId="9" fillId="0" borderId="2" xfId="1" applyFont="1" applyAlignment="1">
      <alignment horizontal="center"/>
    </xf>
    <xf numFmtId="2" fontId="9" fillId="0" borderId="2" xfId="1" applyNumberFormat="1" applyFont="1" applyAlignment="1">
      <alignment horizontal="center"/>
    </xf>
    <xf numFmtId="0" fontId="14" fillId="12" borderId="3" xfId="1" applyFont="1" applyFill="1" applyBorder="1" applyAlignment="1">
      <alignment horizontal="center"/>
    </xf>
    <xf numFmtId="0" fontId="14" fillId="12" borderId="29" xfId="1" applyFont="1" applyFill="1" applyBorder="1" applyAlignment="1">
      <alignment horizontal="center"/>
    </xf>
    <xf numFmtId="0" fontId="9" fillId="0" borderId="29" xfId="1" applyFont="1" applyBorder="1" applyAlignment="1" applyProtection="1">
      <alignment horizontal="center" vertical="top" wrapText="1"/>
      <protection locked="0"/>
    </xf>
    <xf numFmtId="0" fontId="9" fillId="0" borderId="29" xfId="1" applyFont="1" applyBorder="1" applyAlignment="1" applyProtection="1">
      <alignment horizontal="center"/>
      <protection locked="0"/>
    </xf>
    <xf numFmtId="0" fontId="9" fillId="9" borderId="30" xfId="1" applyFont="1" applyFill="1" applyBorder="1" applyAlignment="1">
      <alignment horizontal="center"/>
    </xf>
    <xf numFmtId="2" fontId="14" fillId="0" borderId="15" xfId="1" applyNumberFormat="1" applyFont="1" applyBorder="1"/>
    <xf numFmtId="0" fontId="14" fillId="11" borderId="26" xfId="1" applyFont="1" applyFill="1" applyBorder="1" applyAlignment="1">
      <alignment horizontal="center" vertical="center" wrapText="1"/>
    </xf>
    <xf numFmtId="0" fontId="3" fillId="12" borderId="29" xfId="1" applyFont="1" applyFill="1" applyBorder="1" applyAlignment="1">
      <alignment horizontal="center" vertical="center"/>
    </xf>
    <xf numFmtId="0" fontId="14" fillId="9" borderId="29" xfId="1" applyFont="1" applyFill="1" applyBorder="1" applyAlignment="1">
      <alignment horizontal="center"/>
    </xf>
    <xf numFmtId="0" fontId="14" fillId="10" borderId="29" xfId="1" applyFont="1" applyFill="1" applyBorder="1" applyAlignment="1">
      <alignment horizontal="center"/>
    </xf>
    <xf numFmtId="0" fontId="14" fillId="15" borderId="29" xfId="1" applyFont="1" applyFill="1" applyBorder="1" applyAlignment="1">
      <alignment horizontal="center"/>
    </xf>
    <xf numFmtId="0" fontId="14" fillId="0" borderId="21" xfId="1" applyFont="1" applyBorder="1" applyAlignment="1">
      <alignment horizontal="center"/>
    </xf>
    <xf numFmtId="0" fontId="14" fillId="9" borderId="62" xfId="1" applyFont="1" applyFill="1" applyBorder="1" applyAlignment="1">
      <alignment horizontal="center"/>
    </xf>
    <xf numFmtId="0" fontId="14" fillId="9" borderId="30" xfId="1" applyFont="1" applyFill="1" applyBorder="1" applyAlignment="1">
      <alignment horizontal="center"/>
    </xf>
    <xf numFmtId="2" fontId="18" fillId="9" borderId="3" xfId="0" applyNumberFormat="1" applyFont="1" applyFill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2" fontId="22" fillId="0" borderId="3" xfId="0" applyNumberFormat="1" applyFont="1" applyBorder="1" applyAlignment="1">
      <alignment horizontal="center" vertical="center"/>
    </xf>
    <xf numFmtId="0" fontId="3" fillId="9" borderId="3" xfId="0" applyFont="1" applyFill="1" applyBorder="1" applyAlignment="1">
      <alignment horizontal="center" vertical="center"/>
    </xf>
    <xf numFmtId="0" fontId="14" fillId="9" borderId="11" xfId="1" applyFont="1" applyFill="1" applyBorder="1" applyAlignment="1">
      <alignment horizontal="center"/>
    </xf>
    <xf numFmtId="3" fontId="9" fillId="11" borderId="3" xfId="1" applyNumberFormat="1" applyFont="1" applyFill="1" applyBorder="1" applyAlignment="1">
      <alignment horizontal="center" vertical="top" wrapText="1"/>
    </xf>
    <xf numFmtId="0" fontId="14" fillId="0" borderId="29" xfId="1" applyFont="1" applyBorder="1" applyAlignment="1">
      <alignment horizontal="center"/>
    </xf>
    <xf numFmtId="0" fontId="14" fillId="20" borderId="26" xfId="1" applyFont="1" applyFill="1" applyBorder="1" applyAlignment="1">
      <alignment horizontal="center" vertical="center"/>
    </xf>
    <xf numFmtId="0" fontId="3" fillId="9" borderId="59" xfId="1" applyFont="1" applyFill="1" applyBorder="1" applyAlignment="1">
      <alignment horizontal="center" vertical="center"/>
    </xf>
    <xf numFmtId="0" fontId="14" fillId="15" borderId="63" xfId="1" applyFont="1" applyFill="1" applyBorder="1" applyAlignment="1">
      <alignment horizontal="center"/>
    </xf>
    <xf numFmtId="0" fontId="14" fillId="11" borderId="60" xfId="1" applyFont="1" applyFill="1" applyBorder="1" applyAlignment="1">
      <alignment horizontal="center"/>
    </xf>
    <xf numFmtId="3" fontId="14" fillId="0" borderId="14" xfId="1" applyNumberFormat="1" applyFont="1" applyBorder="1" applyAlignment="1">
      <alignment horizontal="center" vertical="top" wrapText="1"/>
    </xf>
    <xf numFmtId="0" fontId="14" fillId="0" borderId="14" xfId="1" applyFont="1" applyBorder="1"/>
    <xf numFmtId="3" fontId="14" fillId="0" borderId="14" xfId="1" applyNumberFormat="1" applyFont="1" applyBorder="1" applyAlignment="1">
      <alignment horizontal="center"/>
    </xf>
    <xf numFmtId="2" fontId="14" fillId="0" borderId="14" xfId="1" applyNumberFormat="1" applyFont="1" applyBorder="1" applyAlignment="1">
      <alignment horizontal="center"/>
    </xf>
    <xf numFmtId="2" fontId="3" fillId="0" borderId="14" xfId="1" applyNumberFormat="1" applyFont="1" applyBorder="1" applyAlignment="1">
      <alignment horizontal="center" vertical="center"/>
    </xf>
    <xf numFmtId="2" fontId="20" fillId="0" borderId="14" xfId="1" applyNumberFormat="1" applyFont="1" applyBorder="1" applyAlignment="1">
      <alignment horizontal="center"/>
    </xf>
    <xf numFmtId="2" fontId="13" fillId="0" borderId="14" xfId="1" applyNumberFormat="1" applyFont="1" applyBorder="1" applyAlignment="1">
      <alignment horizontal="center" vertical="center"/>
    </xf>
    <xf numFmtId="0" fontId="14" fillId="0" borderId="30" xfId="1" applyFont="1" applyBorder="1"/>
    <xf numFmtId="0" fontId="14" fillId="0" borderId="15" xfId="1" applyFont="1" applyBorder="1" applyAlignment="1">
      <alignment horizontal="center"/>
    </xf>
    <xf numFmtId="0" fontId="14" fillId="0" borderId="15" xfId="1" applyFont="1" applyBorder="1"/>
    <xf numFmtId="0" fontId="17" fillId="0" borderId="65" xfId="1" applyFont="1" applyBorder="1"/>
    <xf numFmtId="2" fontId="13" fillId="0" borderId="65" xfId="1" applyNumberFormat="1" applyFont="1" applyBorder="1" applyAlignment="1">
      <alignment horizontal="center" vertical="center"/>
    </xf>
    <xf numFmtId="0" fontId="14" fillId="15" borderId="59" xfId="1" applyFont="1" applyFill="1" applyBorder="1" applyAlignment="1">
      <alignment horizontal="center"/>
    </xf>
    <xf numFmtId="2" fontId="9" fillId="15" borderId="8" xfId="1" applyNumberFormat="1" applyFont="1" applyFill="1" applyBorder="1" applyAlignment="1">
      <alignment horizontal="center"/>
    </xf>
    <xf numFmtId="0" fontId="14" fillId="20" borderId="17" xfId="1" applyFont="1" applyFill="1" applyBorder="1" applyAlignment="1">
      <alignment horizontal="center"/>
    </xf>
    <xf numFmtId="1" fontId="9" fillId="15" borderId="3" xfId="1" applyNumberFormat="1" applyFont="1" applyFill="1" applyBorder="1" applyAlignment="1">
      <alignment horizontal="center"/>
    </xf>
    <xf numFmtId="1" fontId="14" fillId="11" borderId="33" xfId="1" applyNumberFormat="1" applyFont="1" applyFill="1" applyBorder="1" applyAlignment="1">
      <alignment horizontal="center"/>
    </xf>
    <xf numFmtId="2" fontId="24" fillId="8" borderId="61" xfId="1" applyNumberFormat="1" applyFont="1" applyFill="1" applyBorder="1" applyAlignment="1">
      <alignment horizontal="center" vertical="center"/>
    </xf>
    <xf numFmtId="2" fontId="9" fillId="15" borderId="11" xfId="1" applyNumberFormat="1" applyFont="1" applyFill="1" applyBorder="1" applyAlignment="1">
      <alignment horizontal="center"/>
    </xf>
    <xf numFmtId="2" fontId="9" fillId="10" borderId="67" xfId="1" applyNumberFormat="1" applyFont="1" applyFill="1" applyBorder="1" applyAlignment="1">
      <alignment horizontal="center"/>
    </xf>
    <xf numFmtId="2" fontId="14" fillId="0" borderId="65" xfId="1" applyNumberFormat="1" applyFont="1" applyBorder="1" applyAlignment="1">
      <alignment horizontal="center"/>
    </xf>
    <xf numFmtId="2" fontId="14" fillId="0" borderId="68" xfId="1" applyNumberFormat="1" applyFont="1" applyBorder="1"/>
    <xf numFmtId="2" fontId="9" fillId="8" borderId="17" xfId="1" applyNumberFormat="1" applyFont="1" applyFill="1" applyBorder="1" applyAlignment="1">
      <alignment horizontal="center"/>
    </xf>
    <xf numFmtId="0" fontId="14" fillId="13" borderId="10" xfId="1" applyFont="1" applyFill="1" applyBorder="1" applyAlignment="1">
      <alignment horizontal="center"/>
    </xf>
    <xf numFmtId="0" fontId="9" fillId="0" borderId="4" xfId="1" applyFont="1" applyBorder="1" applyAlignment="1" applyProtection="1">
      <alignment horizontal="center" vertical="top" wrapText="1"/>
      <protection locked="0"/>
    </xf>
    <xf numFmtId="0" fontId="9" fillId="9" borderId="5" xfId="1" applyFont="1" applyFill="1" applyBorder="1" applyAlignment="1">
      <alignment horizontal="center"/>
    </xf>
    <xf numFmtId="0" fontId="23" fillId="21" borderId="66" xfId="0" applyFont="1" applyFill="1" applyBorder="1" applyAlignment="1">
      <alignment horizontal="center" vertical="center"/>
    </xf>
    <xf numFmtId="0" fontId="23" fillId="22" borderId="66" xfId="0" applyFont="1" applyFill="1" applyBorder="1" applyAlignment="1">
      <alignment horizontal="center"/>
    </xf>
    <xf numFmtId="2" fontId="22" fillId="0" borderId="2" xfId="0" applyNumberFormat="1" applyFont="1" applyBorder="1" applyAlignment="1">
      <alignment horizontal="center" vertical="center"/>
    </xf>
    <xf numFmtId="0" fontId="14" fillId="11" borderId="65" xfId="1" applyFont="1" applyFill="1" applyBorder="1" applyAlignment="1">
      <alignment horizontal="center"/>
    </xf>
    <xf numFmtId="0" fontId="3" fillId="9" borderId="32" xfId="1" applyFont="1" applyFill="1" applyBorder="1" applyAlignment="1">
      <alignment horizontal="center"/>
    </xf>
    <xf numFmtId="2" fontId="2" fillId="9" borderId="8" xfId="1" applyNumberFormat="1" applyFont="1" applyFill="1" applyBorder="1" applyAlignment="1">
      <alignment horizontal="center" vertical="center"/>
    </xf>
    <xf numFmtId="2" fontId="3" fillId="9" borderId="67" xfId="1" applyNumberFormat="1" applyFont="1" applyFill="1" applyBorder="1" applyAlignment="1">
      <alignment horizontal="center" vertical="center"/>
    </xf>
    <xf numFmtId="0" fontId="13" fillId="8" borderId="22" xfId="1" applyFont="1" applyFill="1" applyBorder="1" applyAlignment="1">
      <alignment horizontal="center" vertical="center"/>
    </xf>
    <xf numFmtId="2" fontId="14" fillId="11" borderId="35" xfId="1" applyNumberFormat="1" applyFont="1" applyFill="1" applyBorder="1" applyAlignment="1">
      <alignment horizontal="center"/>
    </xf>
    <xf numFmtId="2" fontId="14" fillId="11" borderId="69" xfId="1" applyNumberFormat="1" applyFont="1" applyFill="1" applyBorder="1" applyAlignment="1">
      <alignment horizontal="center"/>
    </xf>
    <xf numFmtId="2" fontId="20" fillId="8" borderId="36" xfId="1" applyNumberFormat="1" applyFont="1" applyFill="1" applyBorder="1" applyAlignment="1">
      <alignment horizontal="center"/>
    </xf>
    <xf numFmtId="0" fontId="3" fillId="11" borderId="68" xfId="1" applyFont="1" applyFill="1" applyBorder="1" applyAlignment="1">
      <alignment horizontal="center" vertical="center"/>
    </xf>
    <xf numFmtId="0" fontId="9" fillId="0" borderId="2" xfId="0" applyFont="1" applyBorder="1"/>
    <xf numFmtId="0" fontId="19" fillId="0" borderId="2" xfId="0" applyFont="1" applyBorder="1"/>
    <xf numFmtId="0" fontId="25" fillId="0" borderId="3" xfId="0" applyFont="1" applyBorder="1" applyAlignment="1">
      <alignment horizontal="center"/>
    </xf>
    <xf numFmtId="0" fontId="14" fillId="13" borderId="3" xfId="1" applyFont="1" applyFill="1" applyBorder="1" applyAlignment="1">
      <alignment horizontal="center"/>
    </xf>
    <xf numFmtId="0" fontId="23" fillId="21" borderId="70" xfId="0" applyFont="1" applyFill="1" applyBorder="1" applyAlignment="1">
      <alignment horizontal="center" vertical="center"/>
    </xf>
    <xf numFmtId="0" fontId="28" fillId="23" borderId="8" xfId="1" applyFont="1" applyFill="1" applyBorder="1"/>
    <xf numFmtId="0" fontId="2" fillId="23" borderId="4" xfId="1" applyFont="1" applyFill="1" applyBorder="1" applyAlignment="1">
      <alignment horizontal="center"/>
    </xf>
    <xf numFmtId="0" fontId="14" fillId="22" borderId="11" xfId="1" applyFont="1" applyFill="1" applyBorder="1" applyAlignment="1" applyProtection="1">
      <alignment horizontal="center"/>
      <protection locked="0"/>
    </xf>
    <xf numFmtId="0" fontId="8" fillId="8" borderId="3" xfId="1" applyFont="1" applyFill="1" applyBorder="1" applyAlignment="1">
      <alignment horizontal="center"/>
    </xf>
    <xf numFmtId="0" fontId="26" fillId="8" borderId="8" xfId="1" applyFont="1" applyFill="1" applyBorder="1" applyAlignment="1" applyProtection="1">
      <alignment horizontal="center" vertical="top" wrapText="1"/>
      <protection locked="0"/>
    </xf>
    <xf numFmtId="1" fontId="14" fillId="9" borderId="62" xfId="1" applyNumberFormat="1" applyFont="1" applyFill="1" applyBorder="1" applyAlignment="1">
      <alignment horizontal="center"/>
    </xf>
    <xf numFmtId="0" fontId="27" fillId="0" borderId="7" xfId="1" applyFont="1" applyBorder="1"/>
    <xf numFmtId="0" fontId="11" fillId="0" borderId="5" xfId="0" applyFont="1" applyBorder="1"/>
    <xf numFmtId="0" fontId="24" fillId="9" borderId="30" xfId="1" applyFont="1" applyFill="1" applyBorder="1" applyAlignment="1">
      <alignment horizontal="center"/>
    </xf>
    <xf numFmtId="0" fontId="8" fillId="8" borderId="29" xfId="1" applyFont="1" applyFill="1" applyBorder="1" applyAlignment="1">
      <alignment horizontal="center"/>
    </xf>
    <xf numFmtId="0" fontId="24" fillId="8" borderId="3" xfId="1" applyFont="1" applyFill="1" applyBorder="1" applyAlignment="1" applyProtection="1">
      <alignment horizontal="center" vertical="top" wrapText="1"/>
      <protection locked="0"/>
    </xf>
    <xf numFmtId="0" fontId="24" fillId="8" borderId="29" xfId="1" applyFont="1" applyFill="1" applyBorder="1" applyAlignment="1" applyProtection="1">
      <alignment horizontal="center" vertical="top" wrapText="1"/>
      <protection locked="0"/>
    </xf>
    <xf numFmtId="0" fontId="3" fillId="24" borderId="2" xfId="0" applyFont="1" applyFill="1" applyBorder="1" applyAlignment="1">
      <alignment horizontal="left"/>
    </xf>
    <xf numFmtId="0" fontId="2" fillId="24" borderId="2" xfId="0" applyFont="1" applyFill="1" applyBorder="1"/>
    <xf numFmtId="0" fontId="2" fillId="23" borderId="2" xfId="0" applyFont="1" applyFill="1" applyBorder="1"/>
    <xf numFmtId="0" fontId="33" fillId="0" borderId="3" xfId="0" applyFont="1" applyBorder="1" applyAlignment="1">
      <alignment horizontal="center" vertical="center"/>
    </xf>
    <xf numFmtId="2" fontId="33" fillId="0" borderId="3" xfId="0" applyNumberFormat="1" applyFont="1" applyBorder="1" applyAlignment="1">
      <alignment horizontal="center" vertical="center"/>
    </xf>
    <xf numFmtId="3" fontId="4" fillId="15" borderId="6" xfId="1" applyNumberFormat="1" applyFont="1" applyFill="1" applyBorder="1" applyAlignment="1">
      <alignment horizontal="center" vertical="top" wrapText="1"/>
    </xf>
    <xf numFmtId="3" fontId="4" fillId="15" borderId="7" xfId="1" applyNumberFormat="1" applyFont="1" applyFill="1" applyBorder="1" applyAlignment="1">
      <alignment horizontal="center" vertical="top" wrapText="1"/>
    </xf>
    <xf numFmtId="0" fontId="4" fillId="11" borderId="3" xfId="1" applyFont="1" applyFill="1" applyBorder="1" applyAlignment="1">
      <alignment horizontal="center" vertical="top" wrapText="1"/>
    </xf>
    <xf numFmtId="0" fontId="4" fillId="11" borderId="5" xfId="1" applyFont="1" applyFill="1" applyBorder="1" applyAlignment="1">
      <alignment horizontal="center" vertical="top" wrapText="1"/>
    </xf>
    <xf numFmtId="3" fontId="4" fillId="9" borderId="3" xfId="1" applyNumberFormat="1" applyFont="1" applyFill="1" applyBorder="1" applyAlignment="1">
      <alignment horizontal="center"/>
    </xf>
    <xf numFmtId="3" fontId="4" fillId="9" borderId="5" xfId="1" applyNumberFormat="1" applyFont="1" applyFill="1" applyBorder="1" applyAlignment="1">
      <alignment horizontal="center"/>
    </xf>
    <xf numFmtId="2" fontId="4" fillId="15" borderId="3" xfId="1" applyNumberFormat="1" applyFont="1" applyFill="1" applyBorder="1" applyAlignment="1">
      <alignment horizontal="center"/>
    </xf>
    <xf numFmtId="2" fontId="4" fillId="15" borderId="5" xfId="1" applyNumberFormat="1" applyFont="1" applyFill="1" applyBorder="1" applyAlignment="1">
      <alignment horizontal="center"/>
    </xf>
    <xf numFmtId="2" fontId="4" fillId="9" borderId="8" xfId="1" applyNumberFormat="1" applyFont="1" applyFill="1" applyBorder="1" applyAlignment="1">
      <alignment horizontal="center" vertical="center"/>
    </xf>
    <xf numFmtId="2" fontId="4" fillId="9" borderId="11" xfId="1" applyNumberFormat="1" applyFont="1" applyFill="1" applyBorder="1" applyAlignment="1">
      <alignment horizontal="center" vertical="center"/>
    </xf>
    <xf numFmtId="2" fontId="10" fillId="11" borderId="69" xfId="1" applyNumberFormat="1" applyFont="1" applyFill="1" applyBorder="1" applyAlignment="1">
      <alignment horizontal="center"/>
    </xf>
    <xf numFmtId="0" fontId="17" fillId="0" borderId="0" xfId="0" applyFont="1"/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14" fillId="0" borderId="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top"/>
    </xf>
    <xf numFmtId="0" fontId="2" fillId="10" borderId="2" xfId="0" applyFont="1" applyFill="1" applyBorder="1"/>
    <xf numFmtId="0" fontId="9" fillId="10" borderId="2" xfId="0" applyFont="1" applyFill="1" applyBorder="1" applyAlignment="1">
      <alignment horizontal="left" vertical="top"/>
    </xf>
    <xf numFmtId="0" fontId="9" fillId="10" borderId="2" xfId="0" applyFont="1" applyFill="1" applyBorder="1"/>
    <xf numFmtId="0" fontId="17" fillId="0" borderId="38" xfId="0" applyFont="1" applyBorder="1"/>
    <xf numFmtId="0" fontId="17" fillId="0" borderId="41" xfId="0" applyFont="1" applyBorder="1"/>
    <xf numFmtId="0" fontId="14" fillId="10" borderId="2" xfId="0" applyFont="1" applyFill="1" applyBorder="1"/>
    <xf numFmtId="0" fontId="19" fillId="10" borderId="2" xfId="0" applyFont="1" applyFill="1" applyBorder="1"/>
    <xf numFmtId="0" fontId="17" fillId="10" borderId="2" xfId="0" applyFont="1" applyFill="1" applyBorder="1"/>
    <xf numFmtId="0" fontId="17" fillId="0" borderId="42" xfId="0" applyFont="1" applyBorder="1"/>
    <xf numFmtId="0" fontId="17" fillId="0" borderId="2" xfId="0" applyFont="1" applyBorder="1"/>
    <xf numFmtId="0" fontId="14" fillId="10" borderId="2" xfId="0" applyFont="1" applyFill="1" applyBorder="1" applyAlignment="1">
      <alignment horizontal="left" vertical="top"/>
    </xf>
    <xf numFmtId="0" fontId="17" fillId="0" borderId="43" xfId="0" applyFont="1" applyBorder="1"/>
    <xf numFmtId="0" fontId="17" fillId="0" borderId="44" xfId="0" applyFont="1" applyBorder="1"/>
    <xf numFmtId="0" fontId="17" fillId="0" borderId="45" xfId="0" applyFont="1" applyBorder="1"/>
    <xf numFmtId="0" fontId="34" fillId="0" borderId="39" xfId="0" applyFont="1" applyFill="1" applyBorder="1" applyAlignment="1">
      <alignment horizontal="center" vertical="center"/>
    </xf>
    <xf numFmtId="0" fontId="29" fillId="0" borderId="39" xfId="0" applyFont="1" applyFill="1" applyBorder="1" applyAlignment="1">
      <alignment horizontal="center" vertical="center"/>
    </xf>
    <xf numFmtId="0" fontId="29" fillId="0" borderId="40" xfId="0" applyFont="1" applyFill="1" applyBorder="1" applyAlignment="1">
      <alignment horizontal="center" vertical="center"/>
    </xf>
    <xf numFmtId="0" fontId="29" fillId="0" borderId="2" xfId="0" applyFont="1" applyFill="1" applyBorder="1" applyAlignment="1">
      <alignment horizontal="center" vertical="center"/>
    </xf>
    <xf numFmtId="0" fontId="29" fillId="0" borderId="42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/>
    </xf>
    <xf numFmtId="0" fontId="19" fillId="0" borderId="2" xfId="0" applyFont="1" applyBorder="1"/>
    <xf numFmtId="0" fontId="2" fillId="2" borderId="2" xfId="0" applyFont="1" applyFill="1" applyBorder="1" applyAlignment="1">
      <alignment horizontal="center"/>
    </xf>
    <xf numFmtId="0" fontId="9" fillId="0" borderId="2" xfId="0" applyFont="1" applyBorder="1"/>
    <xf numFmtId="0" fontId="4" fillId="2" borderId="2" xfId="0" applyFont="1" applyFill="1" applyBorder="1" applyAlignment="1">
      <alignment horizontal="center"/>
    </xf>
    <xf numFmtId="0" fontId="14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top" wrapText="1"/>
    </xf>
    <xf numFmtId="0" fontId="9" fillId="0" borderId="71" xfId="0" applyFont="1" applyFill="1" applyBorder="1" applyAlignment="1">
      <alignment horizontal="left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14" fillId="16" borderId="5" xfId="0" applyFont="1" applyFill="1" applyBorder="1" applyAlignment="1">
      <alignment horizontal="center" vertical="center"/>
    </xf>
    <xf numFmtId="0" fontId="14" fillId="16" borderId="7" xfId="0" applyFont="1" applyFill="1" applyBorder="1" applyAlignment="1">
      <alignment horizontal="center" vertical="center"/>
    </xf>
    <xf numFmtId="0" fontId="14" fillId="16" borderId="58" xfId="0" applyFont="1" applyFill="1" applyBorder="1" applyAlignment="1">
      <alignment horizontal="center" vertical="center"/>
    </xf>
    <xf numFmtId="0" fontId="3" fillId="6" borderId="57" xfId="0" applyFont="1" applyFill="1" applyBorder="1" applyAlignment="1">
      <alignment horizontal="center" vertical="center"/>
    </xf>
    <xf numFmtId="0" fontId="3" fillId="6" borderId="7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3" fillId="17" borderId="54" xfId="0" applyFont="1" applyFill="1" applyBorder="1" applyAlignment="1">
      <alignment horizontal="center" vertical="center"/>
    </xf>
    <xf numFmtId="0" fontId="3" fillId="17" borderId="55" xfId="0" applyFont="1" applyFill="1" applyBorder="1" applyAlignment="1">
      <alignment horizontal="center" vertical="center"/>
    </xf>
    <xf numFmtId="0" fontId="3" fillId="17" borderId="56" xfId="0" applyFont="1" applyFill="1" applyBorder="1" applyAlignment="1">
      <alignment horizontal="center" vertical="center"/>
    </xf>
    <xf numFmtId="0" fontId="18" fillId="7" borderId="18" xfId="0" applyFont="1" applyFill="1" applyBorder="1" applyAlignment="1">
      <alignment horizontal="center"/>
    </xf>
    <xf numFmtId="0" fontId="18" fillId="7" borderId="19" xfId="0" applyFont="1" applyFill="1" applyBorder="1" applyAlignment="1">
      <alignment horizontal="center"/>
    </xf>
    <xf numFmtId="0" fontId="18" fillId="7" borderId="20" xfId="0" applyFont="1" applyFill="1" applyBorder="1" applyAlignment="1">
      <alignment horizontal="center"/>
    </xf>
    <xf numFmtId="0" fontId="14" fillId="12" borderId="28" xfId="1" applyFont="1" applyFill="1" applyBorder="1" applyAlignment="1">
      <alignment horizontal="center" wrapText="1"/>
    </xf>
    <xf numFmtId="0" fontId="14" fillId="12" borderId="30" xfId="1" applyFont="1" applyFill="1" applyBorder="1" applyAlignment="1">
      <alignment horizontal="center" wrapText="1"/>
    </xf>
    <xf numFmtId="0" fontId="14" fillId="0" borderId="5" xfId="1" applyFont="1" applyBorder="1" applyAlignment="1">
      <alignment horizontal="center"/>
    </xf>
    <xf numFmtId="0" fontId="14" fillId="0" borderId="31" xfId="1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3" fillId="18" borderId="50" xfId="0" applyFont="1" applyFill="1" applyBorder="1" applyAlignment="1">
      <alignment horizontal="center" vertical="center"/>
    </xf>
    <xf numFmtId="0" fontId="14" fillId="17" borderId="46" xfId="0" applyFont="1" applyFill="1" applyBorder="1"/>
    <xf numFmtId="0" fontId="14" fillId="17" borderId="47" xfId="0" applyFont="1" applyFill="1" applyBorder="1"/>
    <xf numFmtId="0" fontId="13" fillId="12" borderId="27" xfId="1" applyFont="1" applyFill="1" applyBorder="1" applyAlignment="1">
      <alignment horizontal="center"/>
    </xf>
    <xf numFmtId="0" fontId="14" fillId="12" borderId="27" xfId="1" applyFont="1" applyFill="1" applyBorder="1" applyAlignment="1">
      <alignment horizontal="center" vertical="center"/>
    </xf>
    <xf numFmtId="0" fontId="3" fillId="12" borderId="3" xfId="1" applyFont="1" applyFill="1" applyBorder="1" applyAlignment="1">
      <alignment horizontal="center" vertical="center"/>
    </xf>
    <xf numFmtId="0" fontId="12" fillId="9" borderId="2" xfId="1" applyFont="1" applyFill="1" applyAlignment="1">
      <alignment horizontal="center"/>
    </xf>
    <xf numFmtId="0" fontId="16" fillId="9" borderId="2" xfId="1" applyFont="1" applyFill="1"/>
    <xf numFmtId="0" fontId="14" fillId="9" borderId="9" xfId="1" applyFont="1" applyFill="1" applyBorder="1" applyAlignment="1">
      <alignment horizontal="center"/>
    </xf>
    <xf numFmtId="0" fontId="14" fillId="11" borderId="3" xfId="1" applyFont="1" applyFill="1" applyBorder="1" applyAlignment="1">
      <alignment horizontal="center"/>
    </xf>
    <xf numFmtId="0" fontId="14" fillId="13" borderId="3" xfId="1" applyFont="1" applyFill="1" applyBorder="1" applyAlignment="1">
      <alignment horizontal="center" vertical="center"/>
    </xf>
    <xf numFmtId="0" fontId="3" fillId="13" borderId="3" xfId="1" applyFont="1" applyFill="1" applyBorder="1" applyAlignment="1">
      <alignment horizontal="center" vertical="center"/>
    </xf>
    <xf numFmtId="0" fontId="14" fillId="22" borderId="3" xfId="1" applyFont="1" applyFill="1" applyBorder="1" applyAlignment="1">
      <alignment horizontal="center" wrapText="1"/>
    </xf>
    <xf numFmtId="0" fontId="14" fillId="12" borderId="28" xfId="1" applyFont="1" applyFill="1" applyBorder="1" applyAlignment="1">
      <alignment horizontal="center" vertical="center"/>
    </xf>
    <xf numFmtId="0" fontId="3" fillId="12" borderId="30" xfId="1" applyFont="1" applyFill="1" applyBorder="1" applyAlignment="1">
      <alignment horizontal="center" vertical="center"/>
    </xf>
    <xf numFmtId="0" fontId="14" fillId="0" borderId="14" xfId="1" applyFont="1" applyBorder="1" applyAlignment="1">
      <alignment horizontal="center" wrapText="1"/>
    </xf>
    <xf numFmtId="0" fontId="22" fillId="0" borderId="3" xfId="0" applyFont="1" applyBorder="1" applyAlignment="1">
      <alignment horizontal="left" vertical="center"/>
    </xf>
    <xf numFmtId="0" fontId="33" fillId="0" borderId="3" xfId="0" applyFont="1" applyBorder="1" applyAlignment="1">
      <alignment horizontal="left" vertical="center"/>
    </xf>
    <xf numFmtId="0" fontId="15" fillId="9" borderId="3" xfId="0" applyFont="1" applyFill="1" applyBorder="1" applyAlignment="1">
      <alignment horizontal="center" vertical="center"/>
    </xf>
    <xf numFmtId="0" fontId="21" fillId="9" borderId="3" xfId="0" applyFont="1" applyFill="1" applyBorder="1"/>
    <xf numFmtId="0" fontId="30" fillId="0" borderId="2" xfId="1" applyFont="1" applyAlignment="1">
      <alignment horizontal="center"/>
    </xf>
    <xf numFmtId="0" fontId="29" fillId="0" borderId="2" xfId="1" applyFont="1" applyAlignment="1">
      <alignment horizontal="center" vertical="center"/>
    </xf>
    <xf numFmtId="0" fontId="18" fillId="5" borderId="2" xfId="0" applyFont="1" applyFill="1" applyBorder="1" applyAlignment="1">
      <alignment horizontal="center" vertical="center"/>
    </xf>
    <xf numFmtId="0" fontId="13" fillId="20" borderId="27" xfId="1" applyFont="1" applyFill="1" applyBorder="1" applyAlignment="1">
      <alignment horizontal="center"/>
    </xf>
    <xf numFmtId="0" fontId="13" fillId="20" borderId="64" xfId="1" applyFont="1" applyFill="1" applyBorder="1" applyAlignment="1">
      <alignment horizontal="center"/>
    </xf>
    <xf numFmtId="0" fontId="14" fillId="12" borderId="30" xfId="1" applyFont="1" applyFill="1" applyBorder="1" applyAlignment="1">
      <alignment horizontal="center" vertical="center"/>
    </xf>
    <xf numFmtId="0" fontId="14" fillId="9" borderId="28" xfId="1" applyFont="1" applyFill="1" applyBorder="1" applyAlignment="1">
      <alignment horizontal="center" vertical="center"/>
    </xf>
    <xf numFmtId="0" fontId="3" fillId="9" borderId="30" xfId="1" applyFont="1" applyFill="1" applyBorder="1" applyAlignment="1">
      <alignment horizontal="center" vertical="center"/>
    </xf>
    <xf numFmtId="0" fontId="13" fillId="20" borderId="26" xfId="1" applyFont="1" applyFill="1" applyBorder="1" applyAlignment="1">
      <alignment horizontal="center"/>
    </xf>
    <xf numFmtId="2" fontId="14" fillId="8" borderId="31" xfId="1" applyNumberFormat="1" applyFont="1" applyFill="1" applyBorder="1" applyAlignment="1">
      <alignment horizontal="center" vertical="center"/>
    </xf>
    <xf numFmtId="2" fontId="24" fillId="8" borderId="18" xfId="1" applyNumberFormat="1" applyFont="1" applyFill="1" applyBorder="1" applyAlignment="1">
      <alignment horizontal="center"/>
    </xf>
    <xf numFmtId="2" fontId="24" fillId="8" borderId="61" xfId="1" applyNumberFormat="1" applyFont="1" applyFill="1" applyBorder="1" applyAlignment="1">
      <alignment horizontal="center"/>
    </xf>
    <xf numFmtId="2" fontId="14" fillId="0" borderId="25" xfId="1" applyNumberFormat="1" applyFont="1" applyBorder="1" applyAlignment="1">
      <alignment horizontal="center"/>
    </xf>
    <xf numFmtId="2" fontId="9" fillId="0" borderId="25" xfId="1" applyNumberFormat="1" applyFont="1" applyFill="1" applyBorder="1" applyAlignment="1">
      <alignment horizontal="center"/>
    </xf>
    <xf numFmtId="0" fontId="9" fillId="9" borderId="31" xfId="1" applyFont="1" applyFill="1" applyBorder="1" applyAlignment="1">
      <alignment horizontal="center"/>
    </xf>
    <xf numFmtId="2" fontId="9" fillId="10" borderId="6" xfId="1" applyNumberFormat="1" applyFont="1" applyFill="1" applyBorder="1" applyAlignment="1">
      <alignment horizontal="center"/>
    </xf>
    <xf numFmtId="2" fontId="9" fillId="9" borderId="31" xfId="1" applyNumberFormat="1" applyFont="1" applyFill="1" applyBorder="1" applyAlignment="1">
      <alignment horizontal="center"/>
    </xf>
    <xf numFmtId="2" fontId="24" fillId="8" borderId="72" xfId="1" applyNumberFormat="1" applyFont="1" applyFill="1" applyBorder="1" applyAlignment="1">
      <alignment horizontal="center"/>
    </xf>
    <xf numFmtId="2" fontId="9" fillId="8" borderId="3" xfId="1" applyNumberFormat="1" applyFont="1" applyFill="1" applyBorder="1" applyAlignment="1">
      <alignment horizontal="center"/>
    </xf>
    <xf numFmtId="0" fontId="18" fillId="9" borderId="3" xfId="0" applyFont="1" applyFill="1" applyBorder="1" applyAlignment="1">
      <alignment horizontal="right" vertical="center"/>
    </xf>
  </cellXfs>
  <cellStyles count="2">
    <cellStyle name="Normal" xfId="0" builtinId="0"/>
    <cellStyle name="Normal 2" xfId="1" xr:uid="{A0FB533B-F8C5-4C6C-A054-70578FC26212}"/>
  </cellStyles>
  <dxfs count="0"/>
  <tableStyles count="0" defaultTableStyle="TableStyleMedium2" defaultPivotStyle="PivotStyleLight16"/>
  <colors>
    <mruColors>
      <color rgb="FFFEB8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9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20</xdr:col>
      <xdr:colOff>361950</xdr:colOff>
      <xdr:row>10</xdr:row>
      <xdr:rowOff>266700</xdr:rowOff>
    </xdr:from>
    <xdr:ext cx="1685925" cy="657225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503931" y="3455007"/>
          <a:ext cx="1684139" cy="649986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600"/>
        </a:p>
      </xdr:txBody>
    </xdr:sp>
    <xdr:clientData fLocksWithSheet="0"/>
  </xdr:oneCellAnchor>
  <xdr:twoCellAnchor editAs="oneCell">
    <xdr:from>
      <xdr:col>20</xdr:col>
      <xdr:colOff>438150</xdr:colOff>
      <xdr:row>3</xdr:row>
      <xdr:rowOff>200025</xdr:rowOff>
    </xdr:from>
    <xdr:to>
      <xdr:col>23</xdr:col>
      <xdr:colOff>133160</xdr:colOff>
      <xdr:row>5</xdr:row>
      <xdr:rowOff>247561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19B64E82-1FAA-1047-C79D-9108F8DAC1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53925" y="1200150"/>
          <a:ext cx="1523810" cy="714286"/>
        </a:xfrm>
        <a:prstGeom prst="rect">
          <a:avLst/>
        </a:prstGeom>
      </xdr:spPr>
    </xdr:pic>
    <xdr:clientData/>
  </xdr:twoCellAnchor>
  <xdr:twoCellAnchor editAs="oneCell">
    <xdr:from>
      <xdr:col>20</xdr:col>
      <xdr:colOff>523875</xdr:colOff>
      <xdr:row>10</xdr:row>
      <xdr:rowOff>104775</xdr:rowOff>
    </xdr:from>
    <xdr:to>
      <xdr:col>23</xdr:col>
      <xdr:colOff>295075</xdr:colOff>
      <xdr:row>12</xdr:row>
      <xdr:rowOff>114215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D29CEF68-5AF7-7220-6C4D-455C933301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439650" y="3438525"/>
          <a:ext cx="1600000" cy="6761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A8D08D"/>
  </sheetPr>
  <dimension ref="A1:AQ1000"/>
  <sheetViews>
    <sheetView showGridLines="0" tabSelected="1" topLeftCell="A16" zoomScale="85" zoomScaleNormal="85" workbookViewId="0">
      <selection activeCell="X29" sqref="X29"/>
    </sheetView>
  </sheetViews>
  <sheetFormatPr defaultColWidth="14.42578125" defaultRowHeight="15" customHeight="1"/>
  <cols>
    <col min="1" max="1" width="9.140625" style="221" customWidth="1"/>
    <col min="2" max="2" width="5.140625" style="221" customWidth="1"/>
    <col min="3" max="16" width="9.140625" style="221" customWidth="1"/>
    <col min="17" max="17" width="3.5703125" style="221" customWidth="1"/>
    <col min="18" max="18" width="4.140625" style="221" customWidth="1"/>
    <col min="19" max="19" width="5" style="221" customWidth="1"/>
    <col min="20" max="27" width="9.140625" style="221" customWidth="1"/>
    <col min="28" max="28" width="6.85546875" style="221" customWidth="1"/>
    <col min="29" max="29" width="3.140625" style="221" customWidth="1"/>
    <col min="30" max="30" width="3.42578125" style="221" customWidth="1"/>
    <col min="31" max="31" width="18.140625" style="221" customWidth="1"/>
    <col min="32" max="34" width="14.42578125" style="221"/>
    <col min="35" max="35" width="21" style="221" customWidth="1"/>
    <col min="36" max="36" width="21.140625" style="221" customWidth="1"/>
    <col min="37" max="41" width="14.42578125" style="221"/>
    <col min="42" max="42" width="8.140625" style="221" customWidth="1"/>
    <col min="43" max="43" width="2.85546875" style="221" customWidth="1"/>
    <col min="44" max="16384" width="14.42578125" style="221"/>
  </cols>
  <sheetData>
    <row r="1" spans="1:43" ht="26.25" customHeight="1" thickBo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43" ht="26.25" customHeight="1">
      <c r="A2" s="1"/>
      <c r="B2" s="80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2"/>
      <c r="Q2" s="1"/>
      <c r="R2" s="80"/>
      <c r="S2" s="81"/>
      <c r="T2" s="81"/>
      <c r="U2" s="81"/>
      <c r="V2" s="81"/>
      <c r="W2" s="81"/>
      <c r="X2" s="81"/>
      <c r="Y2" s="81"/>
      <c r="Z2" s="81"/>
      <c r="AA2" s="81"/>
      <c r="AB2" s="82"/>
      <c r="AD2" s="229"/>
      <c r="AE2" s="240" t="s">
        <v>103</v>
      </c>
      <c r="AF2" s="241"/>
      <c r="AG2" s="241"/>
      <c r="AH2" s="241"/>
      <c r="AI2" s="241"/>
      <c r="AJ2" s="241"/>
      <c r="AK2" s="241"/>
      <c r="AL2" s="241"/>
      <c r="AM2" s="241"/>
      <c r="AN2" s="241"/>
      <c r="AO2" s="241"/>
      <c r="AP2" s="241"/>
      <c r="AQ2" s="242"/>
    </row>
    <row r="3" spans="1:43" ht="26.25" customHeight="1">
      <c r="A3" s="1"/>
      <c r="B3" s="83"/>
      <c r="C3" s="251" t="s">
        <v>146</v>
      </c>
      <c r="D3" s="252"/>
      <c r="E3" s="252"/>
      <c r="F3" s="252"/>
      <c r="G3" s="252"/>
      <c r="H3" s="252"/>
      <c r="I3" s="252"/>
      <c r="J3" s="252"/>
      <c r="K3" s="252"/>
      <c r="L3" s="252"/>
      <c r="M3" s="252"/>
      <c r="N3" s="252"/>
      <c r="O3" s="252"/>
      <c r="P3" s="84"/>
      <c r="Q3" s="1"/>
      <c r="R3" s="83"/>
      <c r="S3" s="88" t="s">
        <v>0</v>
      </c>
      <c r="T3" s="88" t="s">
        <v>1</v>
      </c>
      <c r="U3" s="88"/>
      <c r="V3" s="8"/>
      <c r="W3" s="8"/>
      <c r="X3" s="8"/>
      <c r="Y3" s="8"/>
      <c r="Z3" s="8"/>
      <c r="AA3" s="8"/>
      <c r="AB3" s="85"/>
      <c r="AD3" s="230"/>
      <c r="AE3" s="243"/>
      <c r="AF3" s="243"/>
      <c r="AG3" s="243"/>
      <c r="AH3" s="243"/>
      <c r="AI3" s="243"/>
      <c r="AJ3" s="243"/>
      <c r="AK3" s="243"/>
      <c r="AL3" s="243"/>
      <c r="AM3" s="243"/>
      <c r="AN3" s="243"/>
      <c r="AO3" s="243"/>
      <c r="AP3" s="243"/>
      <c r="AQ3" s="244"/>
    </row>
    <row r="4" spans="1:43" ht="26.25" customHeight="1">
      <c r="A4" s="1"/>
      <c r="B4" s="83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5"/>
      <c r="Q4" s="1"/>
      <c r="R4" s="83"/>
      <c r="S4" s="8"/>
      <c r="T4" s="8"/>
      <c r="U4" s="8"/>
      <c r="V4" s="8"/>
      <c r="W4" s="8"/>
      <c r="X4" s="8"/>
      <c r="Y4" s="8"/>
      <c r="Z4" s="8"/>
      <c r="AA4" s="8"/>
      <c r="AB4" s="85"/>
      <c r="AD4" s="230"/>
      <c r="AE4" s="231" t="s">
        <v>104</v>
      </c>
      <c r="AF4" s="228"/>
      <c r="AG4" s="228"/>
      <c r="AH4" s="228"/>
      <c r="AI4" s="228"/>
      <c r="AJ4" s="228"/>
      <c r="AK4" s="228"/>
      <c r="AL4" s="228"/>
      <c r="AM4" s="232"/>
      <c r="AN4" s="233"/>
      <c r="AO4" s="233"/>
      <c r="AP4" s="233"/>
      <c r="AQ4" s="234"/>
    </row>
    <row r="5" spans="1:43" ht="26.25" customHeight="1">
      <c r="A5" s="1"/>
      <c r="B5" s="83"/>
      <c r="C5" s="86"/>
      <c r="D5" s="8" t="s">
        <v>147</v>
      </c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5"/>
      <c r="Q5" s="1"/>
      <c r="R5" s="83"/>
      <c r="S5" s="8"/>
      <c r="T5" s="86" t="s">
        <v>148</v>
      </c>
      <c r="U5" s="8"/>
      <c r="V5" s="8"/>
      <c r="W5" s="8"/>
      <c r="X5" s="8"/>
      <c r="Y5" s="8"/>
      <c r="Z5" s="8"/>
      <c r="AA5" s="8"/>
      <c r="AB5" s="85"/>
      <c r="AD5" s="230"/>
      <c r="AE5" s="188" t="s">
        <v>105</v>
      </c>
      <c r="AF5" s="188"/>
      <c r="AG5" s="188"/>
      <c r="AH5" s="188"/>
      <c r="AI5" s="188"/>
      <c r="AJ5" s="188"/>
      <c r="AK5" s="188"/>
      <c r="AL5" s="188"/>
      <c r="AM5" s="189"/>
      <c r="AN5" s="235"/>
      <c r="AO5" s="235"/>
      <c r="AP5" s="235"/>
      <c r="AQ5" s="234"/>
    </row>
    <row r="6" spans="1:43" ht="26.25" customHeight="1">
      <c r="A6" s="1"/>
      <c r="B6" s="83"/>
      <c r="C6" s="87" t="s">
        <v>2</v>
      </c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5"/>
      <c r="Q6" s="1"/>
      <c r="R6" s="83"/>
      <c r="S6" s="8"/>
      <c r="T6" s="8"/>
      <c r="U6" s="8"/>
      <c r="V6" s="8"/>
      <c r="W6" s="8"/>
      <c r="X6" s="8"/>
      <c r="Y6" s="8"/>
      <c r="Z6" s="8"/>
      <c r="AA6" s="8"/>
      <c r="AB6" s="85"/>
      <c r="AD6" s="230"/>
      <c r="AE6" s="224" t="s">
        <v>106</v>
      </c>
      <c r="AF6" s="256" t="s">
        <v>107</v>
      </c>
      <c r="AG6" s="256"/>
      <c r="AH6" s="256"/>
      <c r="AI6" s="256"/>
      <c r="AJ6" s="256"/>
      <c r="AK6" s="256"/>
      <c r="AL6" s="256"/>
      <c r="AM6" s="189"/>
      <c r="AN6" s="235"/>
      <c r="AO6" s="235"/>
      <c r="AP6" s="235"/>
      <c r="AQ6" s="234"/>
    </row>
    <row r="7" spans="1:43" ht="26.25" customHeight="1">
      <c r="A7" s="1"/>
      <c r="B7" s="83"/>
      <c r="C7" s="8" t="s">
        <v>3</v>
      </c>
      <c r="D7" s="8" t="s">
        <v>149</v>
      </c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5"/>
      <c r="Q7" s="1"/>
      <c r="R7" s="83"/>
      <c r="S7" s="8"/>
      <c r="T7" s="94" t="s">
        <v>4</v>
      </c>
      <c r="U7" s="90" t="s">
        <v>150</v>
      </c>
      <c r="V7" s="8" t="s">
        <v>5</v>
      </c>
      <c r="W7" s="8"/>
      <c r="X7" s="8"/>
      <c r="Y7" s="8"/>
      <c r="Z7" s="8"/>
      <c r="AA7" s="8"/>
      <c r="AB7" s="85"/>
      <c r="AD7" s="230"/>
      <c r="AE7" s="224" t="s">
        <v>49</v>
      </c>
      <c r="AF7" s="257" t="s">
        <v>108</v>
      </c>
      <c r="AG7" s="257"/>
      <c r="AH7" s="257"/>
      <c r="AI7" s="257"/>
      <c r="AJ7" s="257"/>
      <c r="AK7" s="257"/>
      <c r="AL7" s="257"/>
      <c r="AM7" s="189"/>
      <c r="AN7" s="235"/>
      <c r="AO7" s="235"/>
      <c r="AP7" s="235"/>
      <c r="AQ7" s="234"/>
    </row>
    <row r="8" spans="1:43" ht="26.25" customHeight="1">
      <c r="A8" s="1"/>
      <c r="B8" s="83"/>
      <c r="C8" s="8" t="s">
        <v>151</v>
      </c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5"/>
      <c r="Q8" s="1"/>
      <c r="R8" s="83"/>
      <c r="S8" s="8"/>
      <c r="T8" s="8"/>
      <c r="U8" s="90" t="s">
        <v>53</v>
      </c>
      <c r="V8" s="8" t="s">
        <v>6</v>
      </c>
      <c r="W8" s="8"/>
      <c r="X8" s="8"/>
      <c r="Y8" s="8"/>
      <c r="Z8" s="8"/>
      <c r="AA8" s="8"/>
      <c r="AB8" s="85"/>
      <c r="AD8" s="230"/>
      <c r="AE8" s="224" t="s">
        <v>29</v>
      </c>
      <c r="AF8" s="257" t="s">
        <v>109</v>
      </c>
      <c r="AG8" s="257"/>
      <c r="AH8" s="257"/>
      <c r="AI8" s="257"/>
      <c r="AJ8" s="257"/>
      <c r="AK8" s="257"/>
      <c r="AL8" s="257"/>
      <c r="AM8" s="189"/>
      <c r="AN8" s="235"/>
      <c r="AO8" s="235"/>
      <c r="AP8" s="235"/>
      <c r="AQ8" s="234"/>
    </row>
    <row r="9" spans="1:43" ht="26.25" customHeight="1">
      <c r="A9" s="1"/>
      <c r="B9" s="83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5"/>
      <c r="Q9" s="1"/>
      <c r="R9" s="83"/>
      <c r="S9" s="8"/>
      <c r="T9" s="8"/>
      <c r="U9" s="90" t="s">
        <v>32</v>
      </c>
      <c r="V9" s="8" t="s">
        <v>7</v>
      </c>
      <c r="W9" s="8"/>
      <c r="X9" s="8"/>
      <c r="Y9" s="8"/>
      <c r="Z9" s="8"/>
      <c r="AA9" s="8"/>
      <c r="AB9" s="85"/>
      <c r="AD9" s="230"/>
      <c r="AE9" s="258" t="s">
        <v>110</v>
      </c>
      <c r="AF9" s="258"/>
      <c r="AG9" s="258"/>
      <c r="AH9" s="258"/>
      <c r="AI9" s="258"/>
      <c r="AJ9" s="258"/>
      <c r="AK9" s="258"/>
      <c r="AL9" s="258"/>
      <c r="AM9" s="189"/>
      <c r="AN9" s="235"/>
      <c r="AO9" s="235"/>
      <c r="AP9" s="235"/>
      <c r="AQ9" s="234"/>
    </row>
    <row r="10" spans="1:43" ht="26.25" customHeight="1">
      <c r="A10" s="1"/>
      <c r="B10" s="83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5"/>
      <c r="Q10" s="1"/>
      <c r="R10" s="83"/>
      <c r="S10" s="8"/>
      <c r="T10" s="8"/>
      <c r="U10" s="90" t="s">
        <v>54</v>
      </c>
      <c r="V10" s="8" t="s">
        <v>8</v>
      </c>
      <c r="W10" s="8"/>
      <c r="X10" s="8"/>
      <c r="Y10" s="8"/>
      <c r="Z10" s="8"/>
      <c r="AA10" s="8"/>
      <c r="AB10" s="85"/>
      <c r="AD10" s="230"/>
      <c r="AE10" s="189"/>
      <c r="AF10" s="189"/>
      <c r="AG10" s="189"/>
      <c r="AH10" s="189"/>
      <c r="AI10" s="189"/>
      <c r="AJ10" s="189"/>
      <c r="AK10" s="225"/>
      <c r="AL10" s="188"/>
      <c r="AM10" s="189"/>
      <c r="AN10" s="235"/>
      <c r="AO10" s="235"/>
      <c r="AP10" s="235"/>
      <c r="AQ10" s="234"/>
    </row>
    <row r="11" spans="1:43" ht="26.25" customHeight="1">
      <c r="A11" s="1"/>
      <c r="B11" s="83"/>
      <c r="C11" s="88" t="s">
        <v>9</v>
      </c>
      <c r="D11" s="89"/>
      <c r="E11" s="89"/>
      <c r="F11" s="8"/>
      <c r="G11" s="8"/>
      <c r="H11" s="8"/>
      <c r="I11" s="8"/>
      <c r="J11" s="8"/>
      <c r="K11" s="8"/>
      <c r="L11" s="8"/>
      <c r="M11" s="8"/>
      <c r="N11" s="8"/>
      <c r="O11" s="8"/>
      <c r="P11" s="85"/>
      <c r="Q11" s="1"/>
      <c r="R11" s="83"/>
      <c r="S11" s="8"/>
      <c r="T11" s="8"/>
      <c r="U11" s="8"/>
      <c r="V11" s="8"/>
      <c r="W11" s="8"/>
      <c r="X11" s="8"/>
      <c r="Y11" s="8"/>
      <c r="Z11" s="8"/>
      <c r="AA11" s="8"/>
      <c r="AB11" s="85"/>
      <c r="AD11" s="230"/>
      <c r="AE11" s="236" t="s">
        <v>111</v>
      </c>
      <c r="AF11" s="227"/>
      <c r="AG11" s="227"/>
      <c r="AH11" s="227"/>
      <c r="AI11" s="232"/>
      <c r="AJ11" s="232"/>
      <c r="AK11" s="227"/>
      <c r="AL11" s="228"/>
      <c r="AM11" s="232"/>
      <c r="AN11" s="233"/>
      <c r="AO11" s="233"/>
      <c r="AP11" s="233"/>
      <c r="AQ11" s="234"/>
    </row>
    <row r="12" spans="1:43" ht="26.25" customHeight="1">
      <c r="A12" s="1"/>
      <c r="B12" s="83"/>
      <c r="C12" s="8"/>
      <c r="D12" s="8" t="s">
        <v>10</v>
      </c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5"/>
      <c r="Q12" s="1"/>
      <c r="R12" s="83"/>
      <c r="S12" s="8"/>
      <c r="T12" s="86" t="s">
        <v>152</v>
      </c>
      <c r="U12" s="8"/>
      <c r="V12" s="8"/>
      <c r="W12" s="8"/>
      <c r="X12" s="8"/>
      <c r="Y12" s="8"/>
      <c r="Z12" s="8"/>
      <c r="AA12" s="8"/>
      <c r="AB12" s="85"/>
      <c r="AD12" s="230"/>
      <c r="AE12" s="225" t="s">
        <v>144</v>
      </c>
      <c r="AF12" s="225"/>
      <c r="AG12" s="225"/>
      <c r="AH12" s="225"/>
      <c r="AI12" s="189"/>
      <c r="AJ12" s="189"/>
      <c r="AK12" s="225"/>
      <c r="AL12" s="188"/>
      <c r="AM12" s="189"/>
      <c r="AN12" s="235"/>
      <c r="AO12" s="235"/>
      <c r="AP12" s="235"/>
      <c r="AQ12" s="234"/>
    </row>
    <row r="13" spans="1:43" ht="26.25" customHeight="1">
      <c r="A13" s="1"/>
      <c r="B13" s="83"/>
      <c r="C13" s="8"/>
      <c r="D13" s="8" t="s">
        <v>11</v>
      </c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5"/>
      <c r="Q13" s="1"/>
      <c r="R13" s="83"/>
      <c r="S13" s="8"/>
      <c r="T13" s="8"/>
      <c r="U13" s="8"/>
      <c r="V13" s="8"/>
      <c r="W13" s="8"/>
      <c r="X13" s="8"/>
      <c r="Y13" s="8"/>
      <c r="Z13" s="8"/>
      <c r="AA13" s="8"/>
      <c r="AB13" s="85"/>
      <c r="AD13" s="230"/>
      <c r="AE13" s="225" t="s">
        <v>145</v>
      </c>
      <c r="AF13" s="225"/>
      <c r="AG13" s="225"/>
      <c r="AH13" s="225"/>
      <c r="AI13" s="189"/>
      <c r="AJ13" s="189"/>
      <c r="AK13" s="188"/>
      <c r="AL13" s="188"/>
      <c r="AM13" s="189"/>
      <c r="AN13" s="235"/>
      <c r="AO13" s="235"/>
      <c r="AP13" s="235"/>
      <c r="AQ13" s="234"/>
    </row>
    <row r="14" spans="1:43" ht="26.25" customHeight="1">
      <c r="A14" s="1"/>
      <c r="B14" s="83"/>
      <c r="C14" s="8"/>
      <c r="D14" s="8" t="s">
        <v>99</v>
      </c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5"/>
      <c r="Q14" s="1"/>
      <c r="R14" s="83"/>
      <c r="S14" s="8"/>
      <c r="T14" s="94" t="s">
        <v>4</v>
      </c>
      <c r="U14" s="90" t="s">
        <v>153</v>
      </c>
      <c r="V14" s="8" t="s">
        <v>12</v>
      </c>
      <c r="W14" s="8"/>
      <c r="X14" s="8"/>
      <c r="Y14" s="8"/>
      <c r="Z14" s="8"/>
      <c r="AA14" s="8"/>
      <c r="AB14" s="85"/>
      <c r="AD14" s="230"/>
      <c r="AE14" s="189"/>
      <c r="AF14" s="188" t="s">
        <v>112</v>
      </c>
      <c r="AG14" s="188"/>
      <c r="AH14" s="188"/>
      <c r="AI14" s="189"/>
      <c r="AJ14" s="189"/>
      <c r="AK14" s="188"/>
      <c r="AL14" s="188"/>
      <c r="AM14" s="189"/>
      <c r="AN14" s="235"/>
      <c r="AO14" s="235"/>
      <c r="AP14" s="235"/>
      <c r="AQ14" s="234"/>
    </row>
    <row r="15" spans="1:43" ht="26.25" customHeight="1">
      <c r="A15" s="1"/>
      <c r="B15" s="83"/>
      <c r="C15" s="8"/>
      <c r="D15" s="8"/>
      <c r="E15" s="8" t="s">
        <v>154</v>
      </c>
      <c r="F15" s="8"/>
      <c r="G15" s="8"/>
      <c r="H15" s="8"/>
      <c r="I15" s="8"/>
      <c r="J15" s="8"/>
      <c r="K15" s="8"/>
      <c r="L15" s="8"/>
      <c r="M15" s="8"/>
      <c r="N15" s="8"/>
      <c r="O15" s="8"/>
      <c r="P15" s="85"/>
      <c r="Q15" s="1"/>
      <c r="R15" s="83"/>
      <c r="S15" s="8"/>
      <c r="T15" s="8"/>
      <c r="U15" s="90" t="s">
        <v>51</v>
      </c>
      <c r="V15" s="8" t="s">
        <v>13</v>
      </c>
      <c r="W15" s="8"/>
      <c r="X15" s="8"/>
      <c r="Y15" s="8"/>
      <c r="Z15" s="8"/>
      <c r="AA15" s="8"/>
      <c r="AB15" s="85"/>
      <c r="AD15" s="230"/>
      <c r="AE15" s="189"/>
      <c r="AF15" s="188" t="s">
        <v>113</v>
      </c>
      <c r="AG15" s="188"/>
      <c r="AH15" s="188"/>
      <c r="AI15" s="189"/>
      <c r="AJ15" s="189"/>
      <c r="AK15" s="188"/>
      <c r="AL15" s="188"/>
      <c r="AM15" s="189"/>
      <c r="AN15" s="235"/>
      <c r="AO15" s="235"/>
      <c r="AP15" s="235"/>
      <c r="AQ15" s="234"/>
    </row>
    <row r="16" spans="1:43" ht="26.25" customHeight="1">
      <c r="A16" s="1"/>
      <c r="B16" s="83"/>
      <c r="C16" s="8"/>
      <c r="D16" s="8"/>
      <c r="E16" s="8" t="s">
        <v>14</v>
      </c>
      <c r="F16" s="8"/>
      <c r="G16" s="8"/>
      <c r="H16" s="8"/>
      <c r="I16" s="8"/>
      <c r="J16" s="8"/>
      <c r="K16" s="8"/>
      <c r="L16" s="8"/>
      <c r="M16" s="8"/>
      <c r="N16" s="8"/>
      <c r="O16" s="8"/>
      <c r="P16" s="85"/>
      <c r="Q16" s="1"/>
      <c r="R16" s="83"/>
      <c r="S16" s="8"/>
      <c r="T16" s="8"/>
      <c r="U16" s="90" t="s">
        <v>32</v>
      </c>
      <c r="V16" s="8" t="s">
        <v>7</v>
      </c>
      <c r="W16" s="8"/>
      <c r="X16" s="8"/>
      <c r="Y16" s="8"/>
      <c r="Z16" s="8"/>
      <c r="AA16" s="8"/>
      <c r="AB16" s="85"/>
      <c r="AD16" s="230"/>
      <c r="AE16" s="189"/>
      <c r="AF16" s="188" t="s">
        <v>114</v>
      </c>
      <c r="AG16" s="188"/>
      <c r="AH16" s="188"/>
      <c r="AI16" s="189"/>
      <c r="AJ16" s="189"/>
      <c r="AK16" s="189"/>
      <c r="AL16" s="189"/>
      <c r="AM16" s="189"/>
      <c r="AN16" s="235"/>
      <c r="AO16" s="235"/>
      <c r="AP16" s="235"/>
      <c r="AQ16" s="234"/>
    </row>
    <row r="17" spans="1:43" ht="26.25" customHeight="1">
      <c r="A17" s="1"/>
      <c r="B17" s="83"/>
      <c r="C17" s="8"/>
      <c r="D17" s="8"/>
      <c r="E17" s="8" t="s">
        <v>100</v>
      </c>
      <c r="F17" s="8"/>
      <c r="G17" s="8"/>
      <c r="H17" s="8"/>
      <c r="I17" s="8"/>
      <c r="J17" s="8"/>
      <c r="K17" s="8"/>
      <c r="L17" s="8"/>
      <c r="M17" s="8"/>
      <c r="N17" s="8"/>
      <c r="O17" s="8"/>
      <c r="P17" s="85"/>
      <c r="Q17" s="1"/>
      <c r="R17" s="83"/>
      <c r="S17" s="8"/>
      <c r="T17" s="8"/>
      <c r="U17" s="90" t="s">
        <v>52</v>
      </c>
      <c r="V17" s="8" t="s">
        <v>15</v>
      </c>
      <c r="W17" s="8"/>
      <c r="X17" s="8"/>
      <c r="Y17" s="8"/>
      <c r="Z17" s="8"/>
      <c r="AA17" s="8"/>
      <c r="AB17" s="85"/>
      <c r="AD17" s="230"/>
      <c r="AE17" s="235"/>
      <c r="AF17" s="235"/>
      <c r="AG17" s="235"/>
      <c r="AH17" s="235"/>
      <c r="AI17" s="235"/>
      <c r="AJ17" s="235"/>
      <c r="AK17" s="235"/>
      <c r="AL17" s="235"/>
      <c r="AM17" s="235"/>
      <c r="AN17" s="235"/>
      <c r="AO17" s="235"/>
      <c r="AP17" s="235"/>
      <c r="AQ17" s="234"/>
    </row>
    <row r="18" spans="1:43" ht="26.25" customHeight="1" thickBot="1">
      <c r="A18" s="1"/>
      <c r="B18" s="83"/>
      <c r="C18" s="8"/>
      <c r="D18" s="8"/>
      <c r="E18" s="8" t="s">
        <v>16</v>
      </c>
      <c r="F18" s="8"/>
      <c r="G18" s="8"/>
      <c r="H18" s="8"/>
      <c r="I18" s="8"/>
      <c r="J18" s="8"/>
      <c r="K18" s="8"/>
      <c r="L18" s="8"/>
      <c r="M18" s="8"/>
      <c r="N18" s="8"/>
      <c r="O18" s="8"/>
      <c r="P18" s="85"/>
      <c r="Q18" s="1"/>
      <c r="R18" s="91"/>
      <c r="S18" s="92"/>
      <c r="T18" s="92"/>
      <c r="U18" s="92"/>
      <c r="V18" s="92"/>
      <c r="W18" s="92"/>
      <c r="X18" s="92"/>
      <c r="Y18" s="92"/>
      <c r="Z18" s="92"/>
      <c r="AA18" s="92"/>
      <c r="AB18" s="93"/>
      <c r="AD18" s="230"/>
      <c r="AE18" s="231" t="s">
        <v>115</v>
      </c>
      <c r="AF18" s="226"/>
      <c r="AG18" s="226"/>
      <c r="AH18" s="226"/>
      <c r="AI18" s="226"/>
      <c r="AJ18" s="226"/>
      <c r="AK18" s="226"/>
      <c r="AL18" s="226"/>
      <c r="AM18" s="226"/>
      <c r="AN18" s="226"/>
      <c r="AO18" s="233"/>
      <c r="AP18" s="233"/>
      <c r="AQ18" s="234"/>
    </row>
    <row r="19" spans="1:43" ht="26.25" customHeight="1">
      <c r="A19" s="1"/>
      <c r="B19" s="83"/>
      <c r="C19" s="8"/>
      <c r="D19" s="6" t="s">
        <v>50</v>
      </c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5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D19" s="230"/>
      <c r="AE19" s="222" t="s">
        <v>116</v>
      </c>
      <c r="AF19" s="259" t="s">
        <v>117</v>
      </c>
      <c r="AG19" s="260"/>
      <c r="AH19" s="261"/>
      <c r="AI19" s="249" t="s">
        <v>118</v>
      </c>
      <c r="AJ19" s="249"/>
      <c r="AK19" s="246" t="s">
        <v>119</v>
      </c>
      <c r="AL19" s="247"/>
      <c r="AM19" s="247"/>
      <c r="AN19" s="247"/>
      <c r="AO19" s="247"/>
      <c r="AP19" s="248"/>
      <c r="AQ19" s="234"/>
    </row>
    <row r="20" spans="1:43" ht="26.25" customHeight="1">
      <c r="A20" s="1"/>
      <c r="B20" s="83"/>
      <c r="C20" s="8"/>
      <c r="D20" s="8"/>
      <c r="E20" s="8" t="s">
        <v>92</v>
      </c>
      <c r="F20" s="8"/>
      <c r="G20" s="8"/>
      <c r="H20" s="8"/>
      <c r="I20" s="8"/>
      <c r="J20" s="8"/>
      <c r="K20" s="8"/>
      <c r="L20" s="8"/>
      <c r="M20" s="8"/>
      <c r="N20" s="8"/>
      <c r="O20" s="8"/>
      <c r="P20" s="85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D20" s="230"/>
      <c r="AE20" s="223" t="s">
        <v>120</v>
      </c>
      <c r="AF20" s="245" t="s">
        <v>121</v>
      </c>
      <c r="AG20" s="245"/>
      <c r="AH20" s="245"/>
      <c r="AI20" s="250" t="s">
        <v>129</v>
      </c>
      <c r="AJ20" s="250"/>
      <c r="AK20" s="245" t="s">
        <v>128</v>
      </c>
      <c r="AL20" s="245"/>
      <c r="AM20" s="245"/>
      <c r="AN20" s="245"/>
      <c r="AO20" s="245"/>
      <c r="AP20" s="245"/>
      <c r="AQ20" s="234"/>
    </row>
    <row r="21" spans="1:43" ht="26.25" customHeight="1">
      <c r="A21" s="1"/>
      <c r="B21" s="83"/>
      <c r="C21" s="8"/>
      <c r="D21" s="8" t="s">
        <v>17</v>
      </c>
      <c r="E21" s="6"/>
      <c r="F21" s="6"/>
      <c r="G21" s="6"/>
      <c r="H21" s="6"/>
      <c r="I21" s="6"/>
      <c r="J21" s="6"/>
      <c r="K21" s="6"/>
      <c r="L21" s="8"/>
      <c r="M21" s="8"/>
      <c r="N21" s="8"/>
      <c r="O21" s="8"/>
      <c r="P21" s="85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D21" s="230"/>
      <c r="AE21" s="223" t="s">
        <v>122</v>
      </c>
      <c r="AF21" s="245" t="s">
        <v>123</v>
      </c>
      <c r="AG21" s="245"/>
      <c r="AH21" s="245"/>
      <c r="AI21" s="250" t="s">
        <v>130</v>
      </c>
      <c r="AJ21" s="250"/>
      <c r="AK21" s="245" t="s">
        <v>124</v>
      </c>
      <c r="AL21" s="245"/>
      <c r="AM21" s="245"/>
      <c r="AN21" s="245"/>
      <c r="AO21" s="245"/>
      <c r="AP21" s="245"/>
      <c r="AQ21" s="234"/>
    </row>
    <row r="22" spans="1:43" ht="26.25" customHeight="1">
      <c r="A22" s="1"/>
      <c r="B22" s="83"/>
      <c r="C22" s="8"/>
      <c r="D22" s="8"/>
      <c r="E22" s="8" t="s">
        <v>18</v>
      </c>
      <c r="F22" s="8"/>
      <c r="G22" s="8"/>
      <c r="H22" s="8"/>
      <c r="I22" s="8"/>
      <c r="J22" s="8"/>
      <c r="K22" s="8"/>
      <c r="L22" s="8"/>
      <c r="M22" s="8"/>
      <c r="N22" s="8"/>
      <c r="O22" s="8"/>
      <c r="P22" s="85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D22" s="230"/>
      <c r="AE22" s="223" t="s">
        <v>125</v>
      </c>
      <c r="AF22" s="245" t="s">
        <v>126</v>
      </c>
      <c r="AG22" s="245"/>
      <c r="AH22" s="245"/>
      <c r="AI22" s="250" t="s">
        <v>131</v>
      </c>
      <c r="AJ22" s="250"/>
      <c r="AK22" s="245" t="s">
        <v>127</v>
      </c>
      <c r="AL22" s="245"/>
      <c r="AM22" s="245"/>
      <c r="AN22" s="245"/>
      <c r="AO22" s="245"/>
      <c r="AP22" s="245"/>
      <c r="AQ22" s="234"/>
    </row>
    <row r="23" spans="1:43" ht="26.25" customHeight="1">
      <c r="A23" s="1"/>
      <c r="B23" s="83"/>
      <c r="C23" s="8"/>
      <c r="D23" s="8"/>
      <c r="E23" s="8" t="s">
        <v>19</v>
      </c>
      <c r="F23" s="8"/>
      <c r="G23" s="8"/>
      <c r="H23" s="8"/>
      <c r="I23" s="8"/>
      <c r="J23" s="8"/>
      <c r="K23" s="8"/>
      <c r="L23" s="8"/>
      <c r="M23" s="8"/>
      <c r="N23" s="8"/>
      <c r="O23" s="8"/>
      <c r="P23" s="85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D23" s="230"/>
      <c r="AE23" s="6" t="s">
        <v>132</v>
      </c>
      <c r="AF23" s="6"/>
      <c r="AG23" s="6"/>
      <c r="AH23" s="6"/>
      <c r="AI23" s="6"/>
      <c r="AJ23" s="6"/>
      <c r="AK23" s="6"/>
      <c r="AL23" s="6"/>
      <c r="AM23" s="235"/>
      <c r="AN23" s="235"/>
      <c r="AO23" s="235"/>
      <c r="AP23" s="235"/>
      <c r="AQ23" s="234"/>
    </row>
    <row r="24" spans="1:43" ht="26.25" customHeight="1">
      <c r="A24" s="8"/>
      <c r="B24" s="83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5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D24" s="230"/>
      <c r="AE24" s="6"/>
      <c r="AF24" s="6"/>
      <c r="AG24" s="6"/>
      <c r="AH24" s="6"/>
      <c r="AI24" s="6"/>
      <c r="AJ24" s="6"/>
      <c r="AK24" s="6"/>
      <c r="AL24" s="6"/>
      <c r="AM24" s="235"/>
      <c r="AN24" s="235"/>
      <c r="AO24" s="235"/>
      <c r="AP24" s="235"/>
      <c r="AQ24" s="234"/>
    </row>
    <row r="25" spans="1:43" ht="26.25" customHeight="1">
      <c r="A25" s="1"/>
      <c r="B25" s="83"/>
      <c r="C25" s="253" t="s">
        <v>20</v>
      </c>
      <c r="D25" s="254"/>
      <c r="E25" s="254"/>
      <c r="F25" s="254"/>
      <c r="G25" s="254"/>
      <c r="H25" s="254"/>
      <c r="I25" s="254"/>
      <c r="J25" s="254"/>
      <c r="K25" s="254"/>
      <c r="L25" s="254"/>
      <c r="M25" s="254"/>
      <c r="N25" s="254"/>
      <c r="O25" s="254"/>
      <c r="P25" s="85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D25" s="230"/>
      <c r="AE25" s="231" t="s">
        <v>133</v>
      </c>
      <c r="AF25" s="226"/>
      <c r="AG25" s="226"/>
      <c r="AH25" s="226"/>
      <c r="AI25" s="226"/>
      <c r="AJ25" s="226"/>
      <c r="AK25" s="226"/>
      <c r="AL25" s="226"/>
      <c r="AM25" s="233"/>
      <c r="AN25" s="233"/>
      <c r="AO25" s="233"/>
      <c r="AP25" s="233"/>
      <c r="AQ25" s="234"/>
    </row>
    <row r="26" spans="1:43" ht="26.25" customHeight="1">
      <c r="A26" s="1"/>
      <c r="B26" s="83"/>
      <c r="C26" s="253" t="s">
        <v>21</v>
      </c>
      <c r="D26" s="254"/>
      <c r="E26" s="254"/>
      <c r="F26" s="254"/>
      <c r="G26" s="254"/>
      <c r="H26" s="254"/>
      <c r="I26" s="254"/>
      <c r="J26" s="254"/>
      <c r="K26" s="254"/>
      <c r="L26" s="254"/>
      <c r="M26" s="254"/>
      <c r="N26" s="254"/>
      <c r="O26" s="254"/>
      <c r="P26" s="85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D26" s="230"/>
      <c r="AE26" s="40" t="s">
        <v>137</v>
      </c>
      <c r="AF26" s="6"/>
      <c r="AG26" s="6"/>
      <c r="AH26" s="6"/>
      <c r="AI26" s="6"/>
      <c r="AJ26" s="6"/>
      <c r="AK26" s="6"/>
      <c r="AL26" s="6"/>
      <c r="AM26" s="235"/>
      <c r="AN26" s="235"/>
      <c r="AO26" s="235"/>
      <c r="AP26" s="235"/>
      <c r="AQ26" s="234"/>
    </row>
    <row r="27" spans="1:43" ht="26.25" customHeight="1">
      <c r="A27" s="1"/>
      <c r="B27" s="83"/>
      <c r="C27" s="255" t="s">
        <v>93</v>
      </c>
      <c r="D27" s="252"/>
      <c r="E27" s="252"/>
      <c r="F27" s="252"/>
      <c r="G27" s="252"/>
      <c r="H27" s="252"/>
      <c r="I27" s="252"/>
      <c r="J27" s="252"/>
      <c r="K27" s="252"/>
      <c r="L27" s="252"/>
      <c r="M27" s="252"/>
      <c r="N27" s="252"/>
      <c r="O27" s="252"/>
      <c r="P27" s="85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D27" s="230"/>
      <c r="AE27" s="6" t="s">
        <v>134</v>
      </c>
      <c r="AF27" s="235"/>
      <c r="AG27" s="235"/>
      <c r="AH27" s="235"/>
      <c r="AI27" s="235"/>
      <c r="AJ27" s="235"/>
      <c r="AK27" s="235"/>
      <c r="AL27" s="235"/>
      <c r="AM27" s="235"/>
      <c r="AN27" s="235"/>
      <c r="AO27" s="235"/>
      <c r="AP27" s="235"/>
      <c r="AQ27" s="234"/>
    </row>
    <row r="28" spans="1:43" ht="26.25" customHeight="1">
      <c r="A28" s="1"/>
      <c r="B28" s="83"/>
      <c r="C28" s="205" t="s">
        <v>95</v>
      </c>
      <c r="D28" s="206"/>
      <c r="E28" s="207"/>
      <c r="F28" s="8"/>
      <c r="G28" s="8"/>
      <c r="H28" s="8"/>
      <c r="I28" s="8"/>
      <c r="J28" s="8"/>
      <c r="K28" s="8"/>
      <c r="L28" s="8"/>
      <c r="M28" s="8"/>
      <c r="N28" s="8"/>
      <c r="O28" s="8"/>
      <c r="P28" s="85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D28" s="230"/>
      <c r="AE28" s="6" t="s">
        <v>135</v>
      </c>
      <c r="AF28" s="235"/>
      <c r="AG28" s="235"/>
      <c r="AH28" s="235"/>
      <c r="AI28" s="235"/>
      <c r="AJ28" s="235"/>
      <c r="AK28" s="235"/>
      <c r="AL28" s="235"/>
      <c r="AM28" s="235"/>
      <c r="AN28" s="235"/>
      <c r="AO28" s="235"/>
      <c r="AP28" s="235"/>
      <c r="AQ28" s="234"/>
    </row>
    <row r="29" spans="1:43" ht="26.25" customHeight="1">
      <c r="A29" s="1"/>
      <c r="B29" s="83"/>
      <c r="C29" s="90"/>
      <c r="D29" s="8" t="s">
        <v>94</v>
      </c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5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D29" s="230"/>
      <c r="AE29" s="6" t="s">
        <v>136</v>
      </c>
      <c r="AF29" s="235"/>
      <c r="AG29" s="235"/>
      <c r="AH29" s="235"/>
      <c r="AI29" s="235"/>
      <c r="AJ29" s="235"/>
      <c r="AK29" s="235"/>
      <c r="AL29" s="235"/>
      <c r="AM29" s="235"/>
      <c r="AN29" s="235"/>
      <c r="AO29" s="235"/>
      <c r="AP29" s="235"/>
      <c r="AQ29" s="234"/>
    </row>
    <row r="30" spans="1:43" ht="25.5" customHeight="1">
      <c r="A30" s="1"/>
      <c r="B30" s="83"/>
      <c r="C30" s="8"/>
      <c r="D30" s="8"/>
      <c r="E30" s="8" t="s">
        <v>98</v>
      </c>
      <c r="F30" s="8"/>
      <c r="G30" s="8"/>
      <c r="H30" s="8"/>
      <c r="I30" s="8"/>
      <c r="J30" s="8"/>
      <c r="K30" s="8"/>
      <c r="L30" s="8"/>
      <c r="M30" s="8"/>
      <c r="N30" s="8"/>
      <c r="O30" s="8"/>
      <c r="P30" s="85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D30" s="230"/>
      <c r="AE30" s="235"/>
      <c r="AF30" s="235"/>
      <c r="AG30" s="235"/>
      <c r="AH30" s="235"/>
      <c r="AI30" s="235"/>
      <c r="AJ30" s="235"/>
      <c r="AK30" s="235"/>
      <c r="AL30" s="235"/>
      <c r="AM30" s="235"/>
      <c r="AN30" s="235"/>
      <c r="AO30" s="235"/>
      <c r="AP30" s="235"/>
      <c r="AQ30" s="234"/>
    </row>
    <row r="31" spans="1:43" ht="26.25" customHeight="1" thickBot="1">
      <c r="A31" s="1"/>
      <c r="B31" s="91"/>
      <c r="C31" s="92"/>
      <c r="D31" s="92"/>
      <c r="E31" s="92"/>
      <c r="F31" s="92"/>
      <c r="G31" s="92"/>
      <c r="H31" s="92"/>
      <c r="I31" s="92"/>
      <c r="J31" s="92"/>
      <c r="K31" s="92"/>
      <c r="L31" s="92"/>
      <c r="M31" s="92"/>
      <c r="N31" s="92"/>
      <c r="O31" s="92"/>
      <c r="P31" s="93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D31" s="230"/>
      <c r="AE31" s="231" t="s">
        <v>138</v>
      </c>
      <c r="AF31" s="226"/>
      <c r="AG31" s="233"/>
      <c r="AH31" s="233"/>
      <c r="AI31" s="233"/>
      <c r="AJ31" s="233"/>
      <c r="AK31" s="233"/>
      <c r="AL31" s="233"/>
      <c r="AM31" s="233"/>
      <c r="AN31" s="233"/>
      <c r="AO31" s="233"/>
      <c r="AP31" s="233"/>
      <c r="AQ31" s="234"/>
    </row>
    <row r="32" spans="1:43" ht="26.2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D32" s="230"/>
      <c r="AE32" s="6" t="s">
        <v>139</v>
      </c>
      <c r="AF32" s="6"/>
      <c r="AG32" s="235"/>
      <c r="AH32" s="235"/>
      <c r="AI32" s="235"/>
      <c r="AJ32" s="235"/>
      <c r="AK32" s="235"/>
      <c r="AL32" s="235"/>
      <c r="AM32" s="235"/>
      <c r="AN32" s="235"/>
      <c r="AO32" s="235"/>
      <c r="AP32" s="235"/>
      <c r="AQ32" s="234"/>
    </row>
    <row r="33" spans="1:43" ht="26.2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D33" s="230"/>
      <c r="AE33" s="6" t="s">
        <v>140</v>
      </c>
      <c r="AF33" s="6"/>
      <c r="AG33" s="235"/>
      <c r="AH33" s="235"/>
      <c r="AI33" s="235"/>
      <c r="AJ33" s="235"/>
      <c r="AK33" s="235"/>
      <c r="AL33" s="235"/>
      <c r="AM33" s="235"/>
      <c r="AN33" s="235"/>
      <c r="AO33" s="235"/>
      <c r="AP33" s="235"/>
      <c r="AQ33" s="234"/>
    </row>
    <row r="34" spans="1:43" ht="26.2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D34" s="230"/>
      <c r="AE34" s="6" t="s">
        <v>141</v>
      </c>
      <c r="AF34" s="6"/>
      <c r="AG34" s="235"/>
      <c r="AH34" s="235"/>
      <c r="AI34" s="235"/>
      <c r="AJ34" s="235"/>
      <c r="AK34" s="235"/>
      <c r="AL34" s="235"/>
      <c r="AM34" s="235"/>
      <c r="AN34" s="235"/>
      <c r="AO34" s="235"/>
      <c r="AP34" s="235"/>
      <c r="AQ34" s="234"/>
    </row>
    <row r="35" spans="1:43" ht="26.2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D35" s="230"/>
      <c r="AE35" s="6" t="s">
        <v>142</v>
      </c>
      <c r="AF35" s="6"/>
      <c r="AG35" s="235"/>
      <c r="AH35" s="235"/>
      <c r="AI35" s="235"/>
      <c r="AJ35" s="235"/>
      <c r="AK35" s="235"/>
      <c r="AL35" s="235"/>
      <c r="AM35" s="235"/>
      <c r="AN35" s="235"/>
      <c r="AO35" s="235"/>
      <c r="AP35" s="235"/>
      <c r="AQ35" s="234"/>
    </row>
    <row r="36" spans="1:43" ht="26.2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D36" s="230"/>
      <c r="AE36" s="6" t="s">
        <v>143</v>
      </c>
      <c r="AF36" s="6"/>
      <c r="AG36" s="235"/>
      <c r="AH36" s="235"/>
      <c r="AI36" s="235"/>
      <c r="AJ36" s="235"/>
      <c r="AK36" s="235"/>
      <c r="AL36" s="235"/>
      <c r="AM36" s="235"/>
      <c r="AN36" s="235"/>
      <c r="AO36" s="235"/>
      <c r="AP36" s="235"/>
      <c r="AQ36" s="234"/>
    </row>
    <row r="37" spans="1:43" ht="26.25" customHeight="1" thickBo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D37" s="237"/>
      <c r="AE37" s="238"/>
      <c r="AF37" s="238"/>
      <c r="AG37" s="238"/>
      <c r="AH37" s="238"/>
      <c r="AI37" s="238"/>
      <c r="AJ37" s="238"/>
      <c r="AK37" s="238"/>
      <c r="AL37" s="238"/>
      <c r="AM37" s="238"/>
      <c r="AN37" s="238"/>
      <c r="AO37" s="238"/>
      <c r="AP37" s="238"/>
      <c r="AQ37" s="239"/>
    </row>
    <row r="38" spans="1:43" ht="26.2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</row>
    <row r="39" spans="1:43" ht="26.2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</row>
    <row r="40" spans="1:43" ht="26.2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</row>
    <row r="41" spans="1:43" ht="26.2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</row>
    <row r="42" spans="1:43" ht="26.2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</row>
    <row r="43" spans="1:43" ht="26.2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</row>
    <row r="44" spans="1:43" ht="26.2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</row>
    <row r="45" spans="1:43" ht="26.2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</row>
    <row r="46" spans="1:43" ht="26.2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</row>
    <row r="47" spans="1:43" ht="26.2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</row>
    <row r="48" spans="1:43" ht="26.2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</row>
    <row r="49" spans="1:28" ht="26.2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</row>
    <row r="50" spans="1:28" ht="26.2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</row>
    <row r="51" spans="1:28" ht="26.2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</row>
    <row r="52" spans="1:28" ht="26.2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</row>
    <row r="53" spans="1:28" ht="26.2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</row>
    <row r="54" spans="1:28" ht="26.2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</row>
    <row r="55" spans="1:28" ht="26.2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</row>
    <row r="56" spans="1:28" ht="26.2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</row>
    <row r="57" spans="1:28" ht="26.2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</row>
    <row r="58" spans="1:28" ht="26.2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</row>
    <row r="59" spans="1:28" ht="26.2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</row>
    <row r="60" spans="1:28" ht="26.2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</row>
    <row r="61" spans="1:28" ht="26.2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</row>
    <row r="62" spans="1:28" ht="26.2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</row>
    <row r="63" spans="1:28" ht="26.2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</row>
    <row r="64" spans="1:28" ht="26.2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</row>
    <row r="65" spans="1:28" ht="26.2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</row>
    <row r="66" spans="1:28" ht="26.2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</row>
    <row r="67" spans="1:28" ht="26.2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</row>
    <row r="68" spans="1:28" ht="26.2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</row>
    <row r="69" spans="1:28" ht="26.2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</row>
    <row r="70" spans="1:28" ht="26.2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</row>
    <row r="71" spans="1:28" ht="26.2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</row>
    <row r="72" spans="1:28" ht="26.2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</row>
    <row r="73" spans="1:28" ht="26.2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</row>
    <row r="74" spans="1:28" ht="26.2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</row>
    <row r="75" spans="1:28" ht="26.2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</row>
    <row r="76" spans="1:28" ht="26.2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</row>
    <row r="77" spans="1:28" ht="26.2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</row>
    <row r="78" spans="1:28" ht="26.2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</row>
    <row r="79" spans="1:28" ht="26.2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</row>
    <row r="80" spans="1:28" ht="26.2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</row>
    <row r="81" spans="1:28" ht="26.2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</row>
    <row r="82" spans="1:28" ht="26.2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</row>
    <row r="83" spans="1:28" ht="26.2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</row>
    <row r="84" spans="1:28" ht="26.2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</row>
    <row r="85" spans="1:28" ht="26.2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</row>
    <row r="86" spans="1:28" ht="26.2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</row>
    <row r="87" spans="1:28" ht="26.2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</row>
    <row r="88" spans="1:28" ht="26.2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</row>
    <row r="89" spans="1:28" ht="26.2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</row>
    <row r="90" spans="1:28" ht="26.2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</row>
    <row r="91" spans="1:28" ht="26.2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</row>
    <row r="92" spans="1:28" ht="26.2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</row>
    <row r="93" spans="1:28" ht="26.2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</row>
    <row r="94" spans="1:28" ht="26.2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</row>
    <row r="95" spans="1:28" ht="26.2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</row>
    <row r="96" spans="1:28" ht="26.2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</row>
    <row r="97" spans="1:28" ht="26.2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</row>
    <row r="98" spans="1:28" ht="26.2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</row>
    <row r="99" spans="1:28" ht="26.2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</row>
    <row r="100" spans="1:28" ht="26.2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</row>
    <row r="101" spans="1:28" ht="26.2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</row>
    <row r="102" spans="1:28" ht="26.2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</row>
    <row r="103" spans="1:28" ht="26.2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</row>
    <row r="104" spans="1:28" ht="26.2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</row>
    <row r="105" spans="1:28" ht="26.2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</row>
    <row r="106" spans="1:28" ht="26.2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</row>
    <row r="107" spans="1:28" ht="26.2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</row>
    <row r="108" spans="1:28" ht="26.2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</row>
    <row r="109" spans="1:28" ht="26.2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</row>
    <row r="110" spans="1:28" ht="26.2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</row>
    <row r="111" spans="1:28" ht="26.2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</row>
    <row r="112" spans="1:28" ht="26.2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</row>
    <row r="113" spans="1:28" ht="26.2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</row>
    <row r="114" spans="1:28" ht="26.2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</row>
    <row r="115" spans="1:28" ht="26.2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</row>
    <row r="116" spans="1:28" ht="26.2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</row>
    <row r="117" spans="1:28" ht="26.2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</row>
    <row r="118" spans="1:28" ht="26.2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</row>
    <row r="119" spans="1:28" ht="26.2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</row>
    <row r="120" spans="1:28" ht="26.2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</row>
    <row r="121" spans="1:28" ht="26.2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</row>
    <row r="122" spans="1:28" ht="26.2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</row>
    <row r="123" spans="1:28" ht="26.2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</row>
    <row r="124" spans="1:28" ht="26.2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</row>
    <row r="125" spans="1:28" ht="26.2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</row>
    <row r="126" spans="1:28" ht="26.2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</row>
    <row r="127" spans="1:28" ht="26.2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</row>
    <row r="128" spans="1:28" ht="26.2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</row>
    <row r="129" spans="1:28" ht="26.2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</row>
    <row r="130" spans="1:28" ht="26.2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</row>
    <row r="131" spans="1:28" ht="26.2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</row>
    <row r="132" spans="1:28" ht="26.2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</row>
    <row r="133" spans="1:28" ht="26.2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</row>
    <row r="134" spans="1:28" ht="26.2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</row>
    <row r="135" spans="1:28" ht="26.2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</row>
    <row r="136" spans="1:28" ht="26.2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</row>
    <row r="137" spans="1:28" ht="26.2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</row>
    <row r="138" spans="1:28" ht="26.2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</row>
    <row r="139" spans="1:28" ht="26.2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</row>
    <row r="140" spans="1:28" ht="26.2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</row>
    <row r="141" spans="1:28" ht="26.2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</row>
    <row r="142" spans="1:28" ht="26.2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</row>
    <row r="143" spans="1:28" ht="26.2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</row>
    <row r="144" spans="1:28" ht="26.2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</row>
    <row r="145" spans="1:28" ht="26.2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</row>
    <row r="146" spans="1:28" ht="26.2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</row>
    <row r="147" spans="1:28" ht="26.2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</row>
    <row r="148" spans="1:28" ht="26.2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</row>
    <row r="149" spans="1:28" ht="26.2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</row>
    <row r="150" spans="1:28" ht="26.2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</row>
    <row r="151" spans="1:28" ht="26.2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</row>
    <row r="152" spans="1:28" ht="26.2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</row>
    <row r="153" spans="1:28" ht="26.2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</row>
    <row r="154" spans="1:28" ht="26.2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</row>
    <row r="155" spans="1:28" ht="26.2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</row>
    <row r="156" spans="1:28" ht="26.2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</row>
    <row r="157" spans="1:28" ht="26.2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</row>
    <row r="158" spans="1:28" ht="26.2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</row>
    <row r="159" spans="1:28" ht="26.2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</row>
    <row r="160" spans="1:28" ht="26.2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</row>
    <row r="161" spans="1:28" ht="26.2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</row>
    <row r="162" spans="1:28" ht="26.2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</row>
    <row r="163" spans="1:28" ht="26.2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</row>
    <row r="164" spans="1:28" ht="26.2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</row>
    <row r="165" spans="1:28" ht="26.2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</row>
    <row r="166" spans="1:28" ht="26.2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</row>
    <row r="167" spans="1:28" ht="26.2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</row>
    <row r="168" spans="1:28" ht="26.2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</row>
    <row r="169" spans="1:28" ht="26.2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</row>
    <row r="170" spans="1:28" ht="26.2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</row>
    <row r="171" spans="1:28" ht="26.2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</row>
    <row r="172" spans="1:28" ht="26.2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</row>
    <row r="173" spans="1:28" ht="26.2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</row>
    <row r="174" spans="1:28" ht="26.2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</row>
    <row r="175" spans="1:28" ht="26.2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</row>
    <row r="176" spans="1:28" ht="26.2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</row>
    <row r="177" spans="1:28" ht="26.2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</row>
    <row r="178" spans="1:28" ht="26.2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</row>
    <row r="179" spans="1:28" ht="26.2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</row>
    <row r="180" spans="1:28" ht="26.2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</row>
    <row r="181" spans="1:28" ht="26.2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</row>
    <row r="182" spans="1:28" ht="26.2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</row>
    <row r="183" spans="1:28" ht="26.2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</row>
    <row r="184" spans="1:28" ht="26.2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</row>
    <row r="185" spans="1:28" ht="26.2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</row>
    <row r="186" spans="1:28" ht="26.2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</row>
    <row r="187" spans="1:28" ht="26.2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</row>
    <row r="188" spans="1:28" ht="26.2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</row>
    <row r="189" spans="1:28" ht="26.2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</row>
    <row r="190" spans="1:28" ht="26.2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</row>
    <row r="191" spans="1:28" ht="26.2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</row>
    <row r="192" spans="1:28" ht="26.2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</row>
    <row r="193" spans="1:28" ht="26.2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</row>
    <row r="194" spans="1:28" ht="26.2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</row>
    <row r="195" spans="1:28" ht="26.2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</row>
    <row r="196" spans="1:28" ht="26.2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</row>
    <row r="197" spans="1:28" ht="26.2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</row>
    <row r="198" spans="1:28" ht="26.2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</row>
    <row r="199" spans="1:28" ht="26.2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</row>
    <row r="200" spans="1:28" ht="26.2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</row>
    <row r="201" spans="1:28" ht="26.2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</row>
    <row r="202" spans="1:28" ht="26.2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</row>
    <row r="203" spans="1:28" ht="26.2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</row>
    <row r="204" spans="1:28" ht="26.2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</row>
    <row r="205" spans="1:28" ht="26.2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</row>
    <row r="206" spans="1:28" ht="26.2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</row>
    <row r="207" spans="1:28" ht="26.2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</row>
    <row r="208" spans="1:28" ht="26.2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</row>
    <row r="209" spans="1:28" ht="26.2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</row>
    <row r="210" spans="1:28" ht="26.2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</row>
    <row r="211" spans="1:28" ht="26.2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</row>
    <row r="212" spans="1:28" ht="26.2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</row>
    <row r="213" spans="1:28" ht="26.2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</row>
    <row r="214" spans="1:28" ht="26.2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</row>
    <row r="215" spans="1:28" ht="26.2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</row>
    <row r="216" spans="1:28" ht="26.2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</row>
    <row r="217" spans="1:28" ht="26.2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</row>
    <row r="218" spans="1:28" ht="26.2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</row>
    <row r="219" spans="1:28" ht="26.2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</row>
    <row r="220" spans="1:28" ht="26.2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</row>
    <row r="221" spans="1:28" ht="26.2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</row>
    <row r="222" spans="1:28" ht="26.2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</row>
    <row r="223" spans="1:28" ht="26.2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</row>
    <row r="224" spans="1:28" ht="26.2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</row>
    <row r="225" spans="1:28" ht="26.2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</row>
    <row r="226" spans="1:28" ht="26.2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</row>
    <row r="227" spans="1:28" ht="26.2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</row>
    <row r="228" spans="1:28" ht="26.2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</row>
    <row r="229" spans="1:28" ht="26.2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</row>
    <row r="230" spans="1:28" ht="26.2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</row>
    <row r="231" spans="1:28" ht="26.2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</row>
    <row r="232" spans="1:28" ht="26.2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</row>
    <row r="233" spans="1:28" ht="26.2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</row>
    <row r="234" spans="1:28" ht="26.2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</row>
    <row r="235" spans="1:28" ht="26.2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</row>
    <row r="236" spans="1:28" ht="26.2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</row>
    <row r="237" spans="1:28" ht="26.2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</row>
    <row r="238" spans="1:28" ht="26.2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</row>
    <row r="239" spans="1:28" ht="26.2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</row>
    <row r="240" spans="1:28" ht="26.2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</row>
    <row r="241" spans="1:28" ht="26.2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</row>
    <row r="242" spans="1:28" ht="26.2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</row>
    <row r="243" spans="1:28" ht="26.2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</row>
    <row r="244" spans="1:28" ht="26.2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</row>
    <row r="245" spans="1:28" ht="26.2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</row>
    <row r="246" spans="1:28" ht="26.2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</row>
    <row r="247" spans="1:28" ht="26.2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</row>
    <row r="248" spans="1:28" ht="26.2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</row>
    <row r="249" spans="1:28" ht="26.2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</row>
    <row r="250" spans="1:28" ht="26.2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</row>
    <row r="251" spans="1:28" ht="26.2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</row>
    <row r="252" spans="1:28" ht="26.2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</row>
    <row r="253" spans="1:28" ht="26.2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</row>
    <row r="254" spans="1:28" ht="26.2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</row>
    <row r="255" spans="1:28" ht="26.2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</row>
    <row r="256" spans="1:28" ht="26.2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</row>
    <row r="257" spans="1:28" ht="26.2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</row>
    <row r="258" spans="1:28" ht="26.2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</row>
    <row r="259" spans="1:28" ht="26.2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</row>
    <row r="260" spans="1:28" ht="26.2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</row>
    <row r="261" spans="1:28" ht="26.2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</row>
    <row r="262" spans="1:28" ht="26.2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</row>
    <row r="263" spans="1:28" ht="26.2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</row>
    <row r="264" spans="1:28" ht="26.2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</row>
    <row r="265" spans="1:28" ht="26.2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</row>
    <row r="266" spans="1:28" ht="26.2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</row>
    <row r="267" spans="1:28" ht="26.2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</row>
    <row r="268" spans="1:28" ht="26.2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</row>
    <row r="269" spans="1:28" ht="26.2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</row>
    <row r="270" spans="1:28" ht="26.2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</row>
    <row r="271" spans="1:28" ht="26.2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</row>
    <row r="272" spans="1:28" ht="26.2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</row>
    <row r="273" spans="1:28" ht="26.2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</row>
    <row r="274" spans="1:28" ht="26.2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</row>
    <row r="275" spans="1:28" ht="26.2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</row>
    <row r="276" spans="1:28" ht="26.2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</row>
    <row r="277" spans="1:28" ht="26.2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</row>
    <row r="278" spans="1:28" ht="26.2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</row>
    <row r="279" spans="1:28" ht="26.2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</row>
    <row r="280" spans="1:28" ht="26.2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</row>
    <row r="281" spans="1:28" ht="26.2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</row>
    <row r="282" spans="1:28" ht="26.2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</row>
    <row r="283" spans="1:28" ht="26.2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</row>
    <row r="284" spans="1:28" ht="26.2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</row>
    <row r="285" spans="1:28" ht="26.2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</row>
    <row r="286" spans="1:28" ht="26.2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</row>
    <row r="287" spans="1:28" ht="26.2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</row>
    <row r="288" spans="1:28" ht="26.2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</row>
    <row r="289" spans="1:28" ht="26.2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</row>
    <row r="290" spans="1:28" ht="26.2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</row>
    <row r="291" spans="1:28" ht="26.2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</row>
    <row r="292" spans="1:28" ht="26.2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</row>
    <row r="293" spans="1:28" ht="26.2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</row>
    <row r="294" spans="1:28" ht="26.2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</row>
    <row r="295" spans="1:28" ht="26.2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</row>
    <row r="296" spans="1:28" ht="26.2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</row>
    <row r="297" spans="1:28" ht="26.2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</row>
    <row r="298" spans="1:28" ht="26.2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</row>
    <row r="299" spans="1:28" ht="26.2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</row>
    <row r="300" spans="1:28" ht="26.2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</row>
    <row r="301" spans="1:28" ht="26.2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</row>
    <row r="302" spans="1:28" ht="26.2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</row>
    <row r="303" spans="1:28" ht="26.2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</row>
    <row r="304" spans="1:28" ht="26.2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</row>
    <row r="305" spans="1:28" ht="26.2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</row>
    <row r="306" spans="1:28" ht="26.2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</row>
    <row r="307" spans="1:28" ht="26.2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</row>
    <row r="308" spans="1:28" ht="26.2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</row>
    <row r="309" spans="1:28" ht="26.2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</row>
    <row r="310" spans="1:28" ht="26.2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</row>
    <row r="311" spans="1:28" ht="26.2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</row>
    <row r="312" spans="1:28" ht="26.2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</row>
    <row r="313" spans="1:28" ht="26.2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</row>
    <row r="314" spans="1:28" ht="26.2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</row>
    <row r="315" spans="1:28" ht="26.2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</row>
    <row r="316" spans="1:28" ht="26.2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</row>
    <row r="317" spans="1:28" ht="26.2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</row>
    <row r="318" spans="1:28" ht="26.2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</row>
    <row r="319" spans="1:28" ht="26.2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</row>
    <row r="320" spans="1:28" ht="26.2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</row>
    <row r="321" spans="1:28" ht="26.2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</row>
    <row r="322" spans="1:28" ht="26.2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</row>
    <row r="323" spans="1:28" ht="26.2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</row>
    <row r="324" spans="1:28" ht="26.2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</row>
    <row r="325" spans="1:28" ht="26.2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</row>
    <row r="326" spans="1:28" ht="26.2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</row>
    <row r="327" spans="1:28" ht="26.2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</row>
    <row r="328" spans="1:28" ht="26.2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</row>
    <row r="329" spans="1:28" ht="26.2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</row>
    <row r="330" spans="1:28" ht="26.2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</row>
    <row r="331" spans="1:28" ht="26.2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</row>
    <row r="332" spans="1:28" ht="26.2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</row>
    <row r="333" spans="1:28" ht="26.2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</row>
    <row r="334" spans="1:28" ht="26.2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</row>
    <row r="335" spans="1:28" ht="26.2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</row>
    <row r="336" spans="1:28" ht="26.2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</row>
    <row r="337" spans="1:28" ht="26.2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</row>
    <row r="338" spans="1:28" ht="26.2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</row>
    <row r="339" spans="1:28" ht="26.2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</row>
    <row r="340" spans="1:28" ht="26.2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</row>
    <row r="341" spans="1:28" ht="26.2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</row>
    <row r="342" spans="1:28" ht="26.2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</row>
    <row r="343" spans="1:28" ht="26.2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</row>
    <row r="344" spans="1:28" ht="26.2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</row>
    <row r="345" spans="1:28" ht="26.2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</row>
    <row r="346" spans="1:28" ht="26.2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</row>
    <row r="347" spans="1:28" ht="26.2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</row>
    <row r="348" spans="1:28" ht="26.2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</row>
    <row r="349" spans="1:28" ht="26.2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</row>
    <row r="350" spans="1:28" ht="26.2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</row>
    <row r="351" spans="1:28" ht="26.2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</row>
    <row r="352" spans="1:28" ht="26.2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</row>
    <row r="353" spans="1:28" ht="26.2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</row>
    <row r="354" spans="1:28" ht="26.2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</row>
    <row r="355" spans="1:28" ht="26.2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</row>
    <row r="356" spans="1:28" ht="26.2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</row>
    <row r="357" spans="1:28" ht="26.2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</row>
    <row r="358" spans="1:28" ht="26.2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</row>
    <row r="359" spans="1:28" ht="26.2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</row>
    <row r="360" spans="1:28" ht="26.2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</row>
    <row r="361" spans="1:28" ht="26.2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</row>
    <row r="362" spans="1:28" ht="26.2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</row>
    <row r="363" spans="1:28" ht="26.2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</row>
    <row r="364" spans="1:28" ht="26.2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</row>
    <row r="365" spans="1:28" ht="26.2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</row>
    <row r="366" spans="1:28" ht="26.2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</row>
    <row r="367" spans="1:28" ht="26.2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</row>
    <row r="368" spans="1:28" ht="26.2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</row>
    <row r="369" spans="1:28" ht="26.2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</row>
    <row r="370" spans="1:28" ht="26.2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</row>
    <row r="371" spans="1:28" ht="26.2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</row>
    <row r="372" spans="1:28" ht="26.2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</row>
    <row r="373" spans="1:28" ht="26.2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</row>
    <row r="374" spans="1:28" ht="26.2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</row>
    <row r="375" spans="1:28" ht="26.2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</row>
    <row r="376" spans="1:28" ht="26.2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</row>
    <row r="377" spans="1:28" ht="26.2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</row>
    <row r="378" spans="1:28" ht="26.2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</row>
    <row r="379" spans="1:28" ht="26.2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</row>
    <row r="380" spans="1:28" ht="26.2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</row>
    <row r="381" spans="1:28" ht="26.2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</row>
    <row r="382" spans="1:28" ht="26.2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</row>
    <row r="383" spans="1:28" ht="26.2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</row>
    <row r="384" spans="1:28" ht="26.2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</row>
    <row r="385" spans="1:28" ht="26.2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</row>
    <row r="386" spans="1:28" ht="26.2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</row>
    <row r="387" spans="1:28" ht="26.2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</row>
    <row r="388" spans="1:28" ht="26.2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</row>
    <row r="389" spans="1:28" ht="26.2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</row>
    <row r="390" spans="1:28" ht="26.2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</row>
    <row r="391" spans="1:28" ht="26.2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</row>
    <row r="392" spans="1:28" ht="26.2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</row>
    <row r="393" spans="1:28" ht="26.2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</row>
    <row r="394" spans="1:28" ht="26.2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</row>
    <row r="395" spans="1:28" ht="26.2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</row>
    <row r="396" spans="1:28" ht="26.2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</row>
    <row r="397" spans="1:28" ht="26.2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</row>
    <row r="398" spans="1:28" ht="26.2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</row>
    <row r="399" spans="1:28" ht="26.2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</row>
    <row r="400" spans="1:28" ht="26.2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</row>
    <row r="401" spans="1:28" ht="26.2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</row>
    <row r="402" spans="1:28" ht="26.2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</row>
    <row r="403" spans="1:28" ht="26.2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</row>
    <row r="404" spans="1:28" ht="26.2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</row>
    <row r="405" spans="1:28" ht="26.2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</row>
    <row r="406" spans="1:28" ht="26.2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</row>
    <row r="407" spans="1:28" ht="26.2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</row>
    <row r="408" spans="1:28" ht="26.2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</row>
    <row r="409" spans="1:28" ht="26.2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</row>
    <row r="410" spans="1:28" ht="26.2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</row>
    <row r="411" spans="1:28" ht="26.2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</row>
    <row r="412" spans="1:28" ht="26.2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</row>
    <row r="413" spans="1:28" ht="26.2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</row>
    <row r="414" spans="1:28" ht="26.2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</row>
    <row r="415" spans="1:28" ht="26.2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</row>
    <row r="416" spans="1:28" ht="26.2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</row>
    <row r="417" spans="1:28" ht="26.2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</row>
    <row r="418" spans="1:28" ht="26.2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</row>
    <row r="419" spans="1:28" ht="26.2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</row>
    <row r="420" spans="1:28" ht="26.2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</row>
    <row r="421" spans="1:28" ht="26.2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</row>
    <row r="422" spans="1:28" ht="26.2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</row>
    <row r="423" spans="1:28" ht="26.2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</row>
    <row r="424" spans="1:28" ht="26.2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</row>
    <row r="425" spans="1:28" ht="26.2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</row>
    <row r="426" spans="1:28" ht="26.2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</row>
    <row r="427" spans="1:28" ht="26.2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</row>
    <row r="428" spans="1:28" ht="26.2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</row>
    <row r="429" spans="1:28" ht="26.2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</row>
    <row r="430" spans="1:28" ht="26.2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</row>
    <row r="431" spans="1:28" ht="26.2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</row>
    <row r="432" spans="1:28" ht="26.2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</row>
    <row r="433" spans="1:28" ht="26.2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</row>
    <row r="434" spans="1:28" ht="26.2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</row>
    <row r="435" spans="1:28" ht="26.2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</row>
    <row r="436" spans="1:28" ht="26.2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</row>
    <row r="437" spans="1:28" ht="26.2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</row>
    <row r="438" spans="1:28" ht="26.2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</row>
    <row r="439" spans="1:28" ht="26.2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</row>
    <row r="440" spans="1:28" ht="26.2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</row>
    <row r="441" spans="1:28" ht="26.2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</row>
    <row r="442" spans="1:28" ht="26.2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</row>
    <row r="443" spans="1:28" ht="26.2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</row>
    <row r="444" spans="1:28" ht="26.2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</row>
    <row r="445" spans="1:28" ht="26.2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</row>
    <row r="446" spans="1:28" ht="26.2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</row>
    <row r="447" spans="1:28" ht="26.2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</row>
    <row r="448" spans="1:28" ht="26.2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</row>
    <row r="449" spans="1:28" ht="26.2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</row>
    <row r="450" spans="1:28" ht="26.2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</row>
    <row r="451" spans="1:28" ht="26.2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</row>
    <row r="452" spans="1:28" ht="26.2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</row>
    <row r="453" spans="1:28" ht="26.2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</row>
    <row r="454" spans="1:28" ht="26.2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</row>
    <row r="455" spans="1:28" ht="26.2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</row>
    <row r="456" spans="1:28" ht="26.2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</row>
    <row r="457" spans="1:28" ht="26.2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</row>
    <row r="458" spans="1:28" ht="26.2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</row>
    <row r="459" spans="1:28" ht="26.2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</row>
    <row r="460" spans="1:28" ht="26.2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</row>
    <row r="461" spans="1:28" ht="26.2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</row>
    <row r="462" spans="1:28" ht="26.2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</row>
    <row r="463" spans="1:28" ht="26.2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</row>
    <row r="464" spans="1:28" ht="26.2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</row>
    <row r="465" spans="1:28" ht="26.2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</row>
    <row r="466" spans="1:28" ht="26.2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</row>
    <row r="467" spans="1:28" ht="26.2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</row>
    <row r="468" spans="1:28" ht="26.2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</row>
    <row r="469" spans="1:28" ht="26.2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</row>
    <row r="470" spans="1:28" ht="26.2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</row>
    <row r="471" spans="1:28" ht="26.2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</row>
    <row r="472" spans="1:28" ht="26.2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</row>
    <row r="473" spans="1:28" ht="26.2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</row>
    <row r="474" spans="1:28" ht="26.2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</row>
    <row r="475" spans="1:28" ht="26.2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</row>
    <row r="476" spans="1:28" ht="26.2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</row>
    <row r="477" spans="1:28" ht="26.2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</row>
    <row r="478" spans="1:28" ht="26.2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</row>
    <row r="479" spans="1:28" ht="26.2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</row>
    <row r="480" spans="1:28" ht="26.2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</row>
    <row r="481" spans="1:28" ht="26.2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</row>
    <row r="482" spans="1:28" ht="26.2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</row>
    <row r="483" spans="1:28" ht="26.2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</row>
    <row r="484" spans="1:28" ht="26.2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</row>
    <row r="485" spans="1:28" ht="26.2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</row>
    <row r="486" spans="1:28" ht="26.2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</row>
    <row r="487" spans="1:28" ht="26.2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</row>
    <row r="488" spans="1:28" ht="26.2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</row>
    <row r="489" spans="1:28" ht="26.2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</row>
    <row r="490" spans="1:28" ht="26.2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</row>
    <row r="491" spans="1:28" ht="26.2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</row>
    <row r="492" spans="1:28" ht="26.2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</row>
    <row r="493" spans="1:28" ht="26.2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</row>
    <row r="494" spans="1:28" ht="26.2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</row>
    <row r="495" spans="1:28" ht="26.2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</row>
    <row r="496" spans="1:28" ht="26.2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</row>
    <row r="497" spans="1:28" ht="26.2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</row>
    <row r="498" spans="1:28" ht="26.2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</row>
    <row r="499" spans="1:28" ht="26.2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</row>
    <row r="500" spans="1:28" ht="26.2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</row>
    <row r="501" spans="1:28" ht="26.2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</row>
    <row r="502" spans="1:28" ht="26.2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</row>
    <row r="503" spans="1:28" ht="26.2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</row>
    <row r="504" spans="1:28" ht="26.2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</row>
    <row r="505" spans="1:28" ht="26.2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</row>
    <row r="506" spans="1:28" ht="26.2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</row>
    <row r="507" spans="1:28" ht="26.2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</row>
    <row r="508" spans="1:28" ht="26.2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</row>
    <row r="509" spans="1:28" ht="26.2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</row>
    <row r="510" spans="1:28" ht="26.2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</row>
    <row r="511" spans="1:28" ht="26.2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</row>
    <row r="512" spans="1:28" ht="26.2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</row>
    <row r="513" spans="1:28" ht="26.2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</row>
    <row r="514" spans="1:28" ht="26.2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</row>
    <row r="515" spans="1:28" ht="26.2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</row>
    <row r="516" spans="1:28" ht="26.2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</row>
    <row r="517" spans="1:28" ht="26.2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</row>
    <row r="518" spans="1:28" ht="26.2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</row>
    <row r="519" spans="1:28" ht="26.2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</row>
    <row r="520" spans="1:28" ht="26.2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</row>
    <row r="521" spans="1:28" ht="26.2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</row>
    <row r="522" spans="1:28" ht="26.2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</row>
    <row r="523" spans="1:28" ht="26.2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</row>
    <row r="524" spans="1:28" ht="26.2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</row>
    <row r="525" spans="1:28" ht="26.2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</row>
    <row r="526" spans="1:28" ht="26.2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</row>
    <row r="527" spans="1:28" ht="26.2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</row>
    <row r="528" spans="1:28" ht="26.2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</row>
    <row r="529" spans="1:28" ht="26.2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</row>
    <row r="530" spans="1:28" ht="26.2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</row>
    <row r="531" spans="1:28" ht="26.2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</row>
    <row r="532" spans="1:28" ht="26.2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</row>
    <row r="533" spans="1:28" ht="26.2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</row>
    <row r="534" spans="1:28" ht="26.2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</row>
    <row r="535" spans="1:28" ht="26.2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</row>
    <row r="536" spans="1:28" ht="26.2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</row>
    <row r="537" spans="1:28" ht="26.2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</row>
    <row r="538" spans="1:28" ht="26.2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</row>
    <row r="539" spans="1:28" ht="26.2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</row>
    <row r="540" spans="1:28" ht="26.2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</row>
    <row r="541" spans="1:28" ht="26.2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</row>
    <row r="542" spans="1:28" ht="26.2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</row>
    <row r="543" spans="1:28" ht="26.2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</row>
    <row r="544" spans="1:28" ht="26.2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</row>
    <row r="545" spans="1:28" ht="26.2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</row>
    <row r="546" spans="1:28" ht="26.2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</row>
    <row r="547" spans="1:28" ht="26.2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</row>
    <row r="548" spans="1:28" ht="26.2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</row>
    <row r="549" spans="1:28" ht="26.2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</row>
    <row r="550" spans="1:28" ht="26.2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</row>
    <row r="551" spans="1:28" ht="26.2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</row>
    <row r="552" spans="1:28" ht="26.2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</row>
    <row r="553" spans="1:28" ht="26.2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</row>
    <row r="554" spans="1:28" ht="26.2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</row>
    <row r="555" spans="1:28" ht="26.2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</row>
    <row r="556" spans="1:28" ht="26.2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</row>
    <row r="557" spans="1:28" ht="26.2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</row>
    <row r="558" spans="1:28" ht="26.2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</row>
    <row r="559" spans="1:28" ht="26.2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</row>
    <row r="560" spans="1:28" ht="26.2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</row>
    <row r="561" spans="1:28" ht="26.2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</row>
    <row r="562" spans="1:28" ht="26.2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</row>
    <row r="563" spans="1:28" ht="26.2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</row>
    <row r="564" spans="1:28" ht="26.2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</row>
    <row r="565" spans="1:28" ht="26.2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</row>
    <row r="566" spans="1:28" ht="26.2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</row>
    <row r="567" spans="1:28" ht="26.2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</row>
    <row r="568" spans="1:28" ht="26.2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</row>
    <row r="569" spans="1:28" ht="26.2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</row>
    <row r="570" spans="1:28" ht="26.2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</row>
    <row r="571" spans="1:28" ht="26.2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</row>
    <row r="572" spans="1:28" ht="26.2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</row>
    <row r="573" spans="1:28" ht="26.2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</row>
    <row r="574" spans="1:28" ht="26.2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</row>
    <row r="575" spans="1:28" ht="26.2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</row>
    <row r="576" spans="1:28" ht="26.2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</row>
    <row r="577" spans="1:28" ht="26.2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</row>
    <row r="578" spans="1:28" ht="26.2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</row>
    <row r="579" spans="1:28" ht="26.2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</row>
    <row r="580" spans="1:28" ht="26.2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</row>
    <row r="581" spans="1:28" ht="26.2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</row>
    <row r="582" spans="1:28" ht="26.2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</row>
    <row r="583" spans="1:28" ht="26.2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</row>
    <row r="584" spans="1:28" ht="26.2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</row>
    <row r="585" spans="1:28" ht="26.2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</row>
    <row r="586" spans="1:28" ht="26.2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</row>
    <row r="587" spans="1:28" ht="26.2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</row>
    <row r="588" spans="1:28" ht="26.2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</row>
    <row r="589" spans="1:28" ht="26.2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</row>
    <row r="590" spans="1:28" ht="26.2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</row>
    <row r="591" spans="1:28" ht="26.2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</row>
    <row r="592" spans="1:28" ht="26.2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</row>
    <row r="593" spans="1:28" ht="26.2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</row>
    <row r="594" spans="1:28" ht="26.2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</row>
    <row r="595" spans="1:28" ht="26.2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</row>
    <row r="596" spans="1:28" ht="26.2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</row>
    <row r="597" spans="1:28" ht="26.2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</row>
    <row r="598" spans="1:28" ht="26.2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</row>
    <row r="599" spans="1:28" ht="26.2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</row>
    <row r="600" spans="1:28" ht="26.2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</row>
    <row r="601" spans="1:28" ht="26.2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</row>
    <row r="602" spans="1:28" ht="26.2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</row>
    <row r="603" spans="1:28" ht="26.2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</row>
    <row r="604" spans="1:28" ht="26.2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</row>
    <row r="605" spans="1:28" ht="26.2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</row>
    <row r="606" spans="1:28" ht="26.2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</row>
    <row r="607" spans="1:28" ht="26.2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</row>
    <row r="608" spans="1:28" ht="26.2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</row>
    <row r="609" spans="1:28" ht="26.2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</row>
    <row r="610" spans="1:28" ht="26.2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</row>
    <row r="611" spans="1:28" ht="26.2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</row>
    <row r="612" spans="1:28" ht="26.2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</row>
    <row r="613" spans="1:28" ht="26.2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</row>
    <row r="614" spans="1:28" ht="26.2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</row>
    <row r="615" spans="1:28" ht="26.2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</row>
    <row r="616" spans="1:28" ht="26.2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</row>
    <row r="617" spans="1:28" ht="26.2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</row>
    <row r="618" spans="1:28" ht="26.2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</row>
    <row r="619" spans="1:28" ht="26.2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</row>
    <row r="620" spans="1:28" ht="26.2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</row>
    <row r="621" spans="1:28" ht="26.2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</row>
    <row r="622" spans="1:28" ht="26.2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</row>
    <row r="623" spans="1:28" ht="26.2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</row>
    <row r="624" spans="1:28" ht="26.2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</row>
    <row r="625" spans="1:28" ht="26.2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</row>
    <row r="626" spans="1:28" ht="26.2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</row>
    <row r="627" spans="1:28" ht="26.2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</row>
    <row r="628" spans="1:28" ht="26.2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</row>
    <row r="629" spans="1:28" ht="26.2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</row>
    <row r="630" spans="1:28" ht="26.2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</row>
    <row r="631" spans="1:28" ht="26.2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</row>
    <row r="632" spans="1:28" ht="26.2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</row>
    <row r="633" spans="1:28" ht="26.2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</row>
    <row r="634" spans="1:28" ht="26.2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</row>
    <row r="635" spans="1:28" ht="26.2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</row>
    <row r="636" spans="1:28" ht="26.2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</row>
    <row r="637" spans="1:28" ht="26.2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</row>
    <row r="638" spans="1:28" ht="26.2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</row>
    <row r="639" spans="1:28" ht="26.2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</row>
    <row r="640" spans="1:28" ht="26.2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</row>
    <row r="641" spans="1:28" ht="26.2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</row>
    <row r="642" spans="1:28" ht="26.2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</row>
    <row r="643" spans="1:28" ht="26.2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</row>
    <row r="644" spans="1:28" ht="26.2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</row>
    <row r="645" spans="1:28" ht="26.2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</row>
    <row r="646" spans="1:28" ht="26.2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</row>
    <row r="647" spans="1:28" ht="26.2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</row>
    <row r="648" spans="1:28" ht="26.2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</row>
    <row r="649" spans="1:28" ht="26.2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</row>
    <row r="650" spans="1:28" ht="26.2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</row>
    <row r="651" spans="1:28" ht="26.2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</row>
    <row r="652" spans="1:28" ht="26.2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</row>
    <row r="653" spans="1:28" ht="26.2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</row>
    <row r="654" spans="1:28" ht="26.2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</row>
    <row r="655" spans="1:28" ht="26.2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</row>
    <row r="656" spans="1:28" ht="26.2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</row>
    <row r="657" spans="1:28" ht="26.2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</row>
    <row r="658" spans="1:28" ht="26.2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</row>
    <row r="659" spans="1:28" ht="26.2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</row>
    <row r="660" spans="1:28" ht="26.2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</row>
    <row r="661" spans="1:28" ht="26.2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</row>
    <row r="662" spans="1:28" ht="26.2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</row>
    <row r="663" spans="1:28" ht="26.2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</row>
    <row r="664" spans="1:28" ht="26.2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</row>
    <row r="665" spans="1:28" ht="26.2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</row>
    <row r="666" spans="1:28" ht="26.2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</row>
    <row r="667" spans="1:28" ht="26.2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</row>
    <row r="668" spans="1:28" ht="26.2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</row>
    <row r="669" spans="1:28" ht="26.2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</row>
    <row r="670" spans="1:28" ht="26.2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</row>
    <row r="671" spans="1:28" ht="26.2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</row>
    <row r="672" spans="1:28" ht="26.2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</row>
    <row r="673" spans="1:28" ht="26.2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</row>
    <row r="674" spans="1:28" ht="26.2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</row>
    <row r="675" spans="1:28" ht="26.2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</row>
    <row r="676" spans="1:28" ht="26.2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</row>
    <row r="677" spans="1:28" ht="26.2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</row>
    <row r="678" spans="1:28" ht="26.2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</row>
    <row r="679" spans="1:28" ht="26.2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</row>
    <row r="680" spans="1:28" ht="26.2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</row>
    <row r="681" spans="1:28" ht="26.2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</row>
    <row r="682" spans="1:28" ht="26.2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</row>
    <row r="683" spans="1:28" ht="26.2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</row>
    <row r="684" spans="1:28" ht="26.2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</row>
    <row r="685" spans="1:28" ht="26.2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</row>
    <row r="686" spans="1:28" ht="26.2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</row>
    <row r="687" spans="1:28" ht="26.2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</row>
    <row r="688" spans="1:28" ht="26.2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</row>
    <row r="689" spans="1:28" ht="26.2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</row>
    <row r="690" spans="1:28" ht="26.2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</row>
    <row r="691" spans="1:28" ht="26.2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</row>
    <row r="692" spans="1:28" ht="26.2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</row>
    <row r="693" spans="1:28" ht="26.2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</row>
    <row r="694" spans="1:28" ht="26.2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</row>
    <row r="695" spans="1:28" ht="26.2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</row>
    <row r="696" spans="1:28" ht="26.2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</row>
    <row r="697" spans="1:28" ht="26.2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</row>
    <row r="698" spans="1:28" ht="26.2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</row>
    <row r="699" spans="1:28" ht="26.2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</row>
    <row r="700" spans="1:28" ht="26.2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</row>
    <row r="701" spans="1:28" ht="26.2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</row>
    <row r="702" spans="1:28" ht="26.2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</row>
    <row r="703" spans="1:28" ht="26.2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</row>
    <row r="704" spans="1:28" ht="26.2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</row>
    <row r="705" spans="1:28" ht="26.2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</row>
    <row r="706" spans="1:28" ht="26.2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</row>
    <row r="707" spans="1:28" ht="26.2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</row>
    <row r="708" spans="1:28" ht="26.2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</row>
    <row r="709" spans="1:28" ht="26.2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</row>
    <row r="710" spans="1:28" ht="26.2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</row>
    <row r="711" spans="1:28" ht="26.2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</row>
    <row r="712" spans="1:28" ht="26.2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</row>
    <row r="713" spans="1:28" ht="26.2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</row>
    <row r="714" spans="1:28" ht="26.2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</row>
    <row r="715" spans="1:28" ht="26.2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</row>
    <row r="716" spans="1:28" ht="26.2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</row>
    <row r="717" spans="1:28" ht="26.2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</row>
    <row r="718" spans="1:28" ht="26.2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</row>
    <row r="719" spans="1:28" ht="26.2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</row>
    <row r="720" spans="1:28" ht="26.2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</row>
    <row r="721" spans="1:28" ht="26.2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</row>
    <row r="722" spans="1:28" ht="26.2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</row>
    <row r="723" spans="1:28" ht="26.2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</row>
    <row r="724" spans="1:28" ht="26.2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</row>
    <row r="725" spans="1:28" ht="26.2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</row>
    <row r="726" spans="1:28" ht="26.2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</row>
    <row r="727" spans="1:28" ht="26.2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</row>
    <row r="728" spans="1:28" ht="26.2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</row>
    <row r="729" spans="1:28" ht="26.2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</row>
    <row r="730" spans="1:28" ht="26.2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</row>
    <row r="731" spans="1:28" ht="26.2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</row>
    <row r="732" spans="1:28" ht="26.2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</row>
    <row r="733" spans="1:28" ht="26.2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</row>
    <row r="734" spans="1:28" ht="26.2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</row>
    <row r="735" spans="1:28" ht="26.2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</row>
    <row r="736" spans="1:28" ht="26.2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</row>
    <row r="737" spans="1:28" ht="26.2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</row>
    <row r="738" spans="1:28" ht="26.2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</row>
    <row r="739" spans="1:28" ht="26.2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</row>
    <row r="740" spans="1:28" ht="26.2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</row>
    <row r="741" spans="1:28" ht="26.2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</row>
    <row r="742" spans="1:28" ht="26.2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</row>
    <row r="743" spans="1:28" ht="26.2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</row>
    <row r="744" spans="1:28" ht="26.2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</row>
    <row r="745" spans="1:28" ht="26.2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</row>
    <row r="746" spans="1:28" ht="26.2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</row>
    <row r="747" spans="1:28" ht="26.2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</row>
    <row r="748" spans="1:28" ht="26.2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</row>
    <row r="749" spans="1:28" ht="26.2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</row>
    <row r="750" spans="1:28" ht="26.2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</row>
    <row r="751" spans="1:28" ht="26.2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</row>
    <row r="752" spans="1:28" ht="26.2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</row>
    <row r="753" spans="1:28" ht="26.2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</row>
    <row r="754" spans="1:28" ht="26.2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</row>
    <row r="755" spans="1:28" ht="26.2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</row>
    <row r="756" spans="1:28" ht="26.2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</row>
    <row r="757" spans="1:28" ht="26.2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</row>
    <row r="758" spans="1:28" ht="26.2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</row>
    <row r="759" spans="1:28" ht="26.2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</row>
    <row r="760" spans="1:28" ht="26.2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</row>
    <row r="761" spans="1:28" ht="26.2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</row>
    <row r="762" spans="1:28" ht="26.2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</row>
    <row r="763" spans="1:28" ht="26.2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</row>
    <row r="764" spans="1:28" ht="26.2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</row>
    <row r="765" spans="1:28" ht="26.2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</row>
    <row r="766" spans="1:28" ht="26.2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</row>
    <row r="767" spans="1:28" ht="26.2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</row>
    <row r="768" spans="1:28" ht="26.2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</row>
    <row r="769" spans="1:28" ht="26.2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</row>
    <row r="770" spans="1:28" ht="26.2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</row>
    <row r="771" spans="1:28" ht="26.2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</row>
    <row r="772" spans="1:28" ht="26.2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</row>
    <row r="773" spans="1:28" ht="26.2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</row>
    <row r="774" spans="1:28" ht="26.2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</row>
    <row r="775" spans="1:28" ht="26.2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</row>
    <row r="776" spans="1:28" ht="26.2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</row>
    <row r="777" spans="1:28" ht="26.2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</row>
    <row r="778" spans="1:28" ht="26.2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</row>
    <row r="779" spans="1:28" ht="26.2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</row>
    <row r="780" spans="1:28" ht="26.2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</row>
    <row r="781" spans="1:28" ht="26.2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</row>
    <row r="782" spans="1:28" ht="26.2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</row>
    <row r="783" spans="1:28" ht="26.2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</row>
    <row r="784" spans="1:28" ht="26.2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</row>
    <row r="785" spans="1:28" ht="26.2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</row>
    <row r="786" spans="1:28" ht="26.2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</row>
    <row r="787" spans="1:28" ht="26.2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</row>
    <row r="788" spans="1:28" ht="26.2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</row>
    <row r="789" spans="1:28" ht="26.2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</row>
    <row r="790" spans="1:28" ht="26.2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</row>
    <row r="791" spans="1:28" ht="26.2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</row>
    <row r="792" spans="1:28" ht="26.2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</row>
    <row r="793" spans="1:28" ht="26.2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</row>
    <row r="794" spans="1:28" ht="26.2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</row>
    <row r="795" spans="1:28" ht="26.2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</row>
    <row r="796" spans="1:28" ht="26.2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</row>
    <row r="797" spans="1:28" ht="26.2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</row>
    <row r="798" spans="1:28" ht="26.2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</row>
    <row r="799" spans="1:28" ht="26.2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</row>
    <row r="800" spans="1:28" ht="26.2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</row>
    <row r="801" spans="1:28" ht="26.2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</row>
    <row r="802" spans="1:28" ht="26.2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</row>
    <row r="803" spans="1:28" ht="26.2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</row>
    <row r="804" spans="1:28" ht="26.2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</row>
    <row r="805" spans="1:28" ht="26.2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</row>
    <row r="806" spans="1:28" ht="26.2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</row>
    <row r="807" spans="1:28" ht="26.2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</row>
    <row r="808" spans="1:28" ht="26.2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</row>
    <row r="809" spans="1:28" ht="26.2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</row>
    <row r="810" spans="1:28" ht="26.2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</row>
    <row r="811" spans="1:28" ht="26.2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</row>
    <row r="812" spans="1:28" ht="26.2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</row>
    <row r="813" spans="1:28" ht="26.2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</row>
    <row r="814" spans="1:28" ht="26.2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</row>
    <row r="815" spans="1:28" ht="26.2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</row>
    <row r="816" spans="1:28" ht="26.2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</row>
    <row r="817" spans="1:28" ht="26.2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</row>
    <row r="818" spans="1:28" ht="26.2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</row>
    <row r="819" spans="1:28" ht="26.2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</row>
    <row r="820" spans="1:28" ht="26.2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</row>
    <row r="821" spans="1:28" ht="26.2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</row>
    <row r="822" spans="1:28" ht="26.2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</row>
    <row r="823" spans="1:28" ht="26.2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</row>
    <row r="824" spans="1:28" ht="26.2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</row>
    <row r="825" spans="1:28" ht="26.2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</row>
    <row r="826" spans="1:28" ht="26.2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</row>
    <row r="827" spans="1:28" ht="26.2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</row>
    <row r="828" spans="1:28" ht="26.2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</row>
    <row r="829" spans="1:28" ht="26.2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</row>
    <row r="830" spans="1:28" ht="26.2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</row>
    <row r="831" spans="1:28" ht="26.2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</row>
    <row r="832" spans="1:28" ht="26.2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</row>
    <row r="833" spans="1:28" ht="26.2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</row>
    <row r="834" spans="1:28" ht="26.2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</row>
    <row r="835" spans="1:28" ht="26.2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</row>
    <row r="836" spans="1:28" ht="26.2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</row>
    <row r="837" spans="1:28" ht="26.2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</row>
    <row r="838" spans="1:28" ht="26.2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</row>
    <row r="839" spans="1:28" ht="26.2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</row>
    <row r="840" spans="1:28" ht="26.2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</row>
    <row r="841" spans="1:28" ht="26.2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</row>
    <row r="842" spans="1:28" ht="26.2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</row>
    <row r="843" spans="1:28" ht="26.2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</row>
    <row r="844" spans="1:28" ht="26.2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</row>
    <row r="845" spans="1:28" ht="26.2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</row>
    <row r="846" spans="1:28" ht="26.2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</row>
    <row r="847" spans="1:28" ht="26.2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</row>
    <row r="848" spans="1:28" ht="26.2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</row>
    <row r="849" spans="1:28" ht="26.2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</row>
    <row r="850" spans="1:28" ht="26.2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</row>
    <row r="851" spans="1:28" ht="26.2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</row>
    <row r="852" spans="1:28" ht="26.2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</row>
    <row r="853" spans="1:28" ht="26.2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</row>
    <row r="854" spans="1:28" ht="26.2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</row>
    <row r="855" spans="1:28" ht="26.2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</row>
    <row r="856" spans="1:28" ht="26.2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</row>
    <row r="857" spans="1:28" ht="26.2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</row>
    <row r="858" spans="1:28" ht="26.2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</row>
    <row r="859" spans="1:28" ht="26.2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</row>
    <row r="860" spans="1:28" ht="26.2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</row>
    <row r="861" spans="1:28" ht="26.2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</row>
    <row r="862" spans="1:28" ht="26.2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</row>
    <row r="863" spans="1:28" ht="26.2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</row>
    <row r="864" spans="1:28" ht="26.2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</row>
    <row r="865" spans="1:28" ht="26.2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</row>
    <row r="866" spans="1:28" ht="26.2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</row>
    <row r="867" spans="1:28" ht="26.2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</row>
    <row r="868" spans="1:28" ht="26.2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</row>
    <row r="869" spans="1:28" ht="26.2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</row>
    <row r="870" spans="1:28" ht="26.2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</row>
    <row r="871" spans="1:28" ht="26.2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</row>
    <row r="872" spans="1:28" ht="26.2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</row>
    <row r="873" spans="1:28" ht="26.2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</row>
    <row r="874" spans="1:28" ht="26.2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</row>
    <row r="875" spans="1:28" ht="26.2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</row>
    <row r="876" spans="1:28" ht="26.2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</row>
    <row r="877" spans="1:28" ht="26.2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</row>
    <row r="878" spans="1:28" ht="26.2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</row>
    <row r="879" spans="1:28" ht="26.2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</row>
    <row r="880" spans="1:28" ht="26.2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</row>
    <row r="881" spans="1:28" ht="26.2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</row>
    <row r="882" spans="1:28" ht="26.2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</row>
    <row r="883" spans="1:28" ht="26.2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</row>
    <row r="884" spans="1:28" ht="26.2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</row>
    <row r="885" spans="1:28" ht="26.2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</row>
    <row r="886" spans="1:28" ht="26.2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</row>
    <row r="887" spans="1:28" ht="26.2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</row>
    <row r="888" spans="1:28" ht="26.2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</row>
    <row r="889" spans="1:28" ht="26.2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</row>
    <row r="890" spans="1:28" ht="26.2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</row>
    <row r="891" spans="1:28" ht="26.2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</row>
    <row r="892" spans="1:28" ht="26.2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</row>
    <row r="893" spans="1:28" ht="26.2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</row>
    <row r="894" spans="1:28" ht="26.2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</row>
    <row r="895" spans="1:28" ht="26.2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</row>
    <row r="896" spans="1:28" ht="26.2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</row>
    <row r="897" spans="1:28" ht="26.2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</row>
    <row r="898" spans="1:28" ht="26.2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</row>
    <row r="899" spans="1:28" ht="26.2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</row>
    <row r="900" spans="1:28" ht="26.2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</row>
    <row r="901" spans="1:28" ht="26.2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</row>
    <row r="902" spans="1:28" ht="26.2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</row>
    <row r="903" spans="1:28" ht="26.2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</row>
    <row r="904" spans="1:28" ht="26.2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</row>
    <row r="905" spans="1:28" ht="26.2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</row>
    <row r="906" spans="1:28" ht="26.2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</row>
    <row r="907" spans="1:28" ht="26.2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</row>
    <row r="908" spans="1:28" ht="26.2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</row>
    <row r="909" spans="1:28" ht="26.2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</row>
    <row r="910" spans="1:28" ht="26.2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</row>
    <row r="911" spans="1:28" ht="26.2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</row>
    <row r="912" spans="1:28" ht="26.2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</row>
    <row r="913" spans="1:28" ht="26.2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</row>
    <row r="914" spans="1:28" ht="26.2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</row>
    <row r="915" spans="1:28" ht="26.2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</row>
    <row r="916" spans="1:28" ht="26.2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</row>
    <row r="917" spans="1:28" ht="26.2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</row>
    <row r="918" spans="1:28" ht="26.2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</row>
    <row r="919" spans="1:28" ht="26.2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</row>
    <row r="920" spans="1:28" ht="26.2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</row>
    <row r="921" spans="1:28" ht="26.2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</row>
    <row r="922" spans="1:28" ht="26.2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</row>
    <row r="923" spans="1:28" ht="26.2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</row>
    <row r="924" spans="1:28" ht="26.2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</row>
    <row r="925" spans="1:28" ht="26.2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</row>
    <row r="926" spans="1:28" ht="26.2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</row>
    <row r="927" spans="1:28" ht="26.2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</row>
    <row r="928" spans="1:28" ht="26.2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</row>
    <row r="929" spans="1:28" ht="26.2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</row>
    <row r="930" spans="1:28" ht="26.2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</row>
    <row r="931" spans="1:28" ht="26.2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</row>
    <row r="932" spans="1:28" ht="26.2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</row>
    <row r="933" spans="1:28" ht="26.2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</row>
    <row r="934" spans="1:28" ht="26.2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</row>
    <row r="935" spans="1:28" ht="26.2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</row>
    <row r="936" spans="1:28" ht="26.2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</row>
    <row r="937" spans="1:28" ht="26.2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</row>
    <row r="938" spans="1:28" ht="26.2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</row>
    <row r="939" spans="1:28" ht="26.2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</row>
    <row r="940" spans="1:28" ht="26.2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</row>
    <row r="941" spans="1:28" ht="26.2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</row>
    <row r="942" spans="1:28" ht="26.2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</row>
    <row r="943" spans="1:28" ht="26.2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</row>
    <row r="944" spans="1:28" ht="26.2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</row>
    <row r="945" spans="1:28" ht="26.2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</row>
    <row r="946" spans="1:28" ht="26.2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</row>
    <row r="947" spans="1:28" ht="26.2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</row>
    <row r="948" spans="1:28" ht="26.2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</row>
    <row r="949" spans="1:28" ht="26.2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</row>
    <row r="950" spans="1:28" ht="26.2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</row>
    <row r="951" spans="1:28" ht="26.2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</row>
    <row r="952" spans="1:28" ht="26.2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</row>
    <row r="953" spans="1:28" ht="26.2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</row>
    <row r="954" spans="1:28" ht="26.2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</row>
    <row r="955" spans="1:28" ht="26.2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</row>
    <row r="956" spans="1:28" ht="26.2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</row>
    <row r="957" spans="1:28" ht="26.2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</row>
    <row r="958" spans="1:28" ht="26.2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</row>
    <row r="959" spans="1:28" ht="26.2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</row>
    <row r="960" spans="1:28" ht="26.2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</row>
    <row r="961" spans="1:28" ht="26.2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</row>
    <row r="962" spans="1:28" ht="26.2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</row>
    <row r="963" spans="1:28" ht="26.2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</row>
    <row r="964" spans="1:28" ht="26.2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</row>
    <row r="965" spans="1:28" ht="26.2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</row>
    <row r="966" spans="1:28" ht="26.2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</row>
    <row r="967" spans="1:28" ht="26.2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</row>
    <row r="968" spans="1:28" ht="26.2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</row>
    <row r="969" spans="1:28" ht="26.2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</row>
    <row r="970" spans="1:28" ht="26.2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</row>
    <row r="971" spans="1:28" ht="26.2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</row>
    <row r="972" spans="1:28" ht="26.2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</row>
    <row r="973" spans="1:28" ht="26.2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</row>
    <row r="974" spans="1:28" ht="26.2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</row>
    <row r="975" spans="1:28" ht="26.2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</row>
    <row r="976" spans="1:28" ht="26.2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</row>
    <row r="977" spans="1:28" ht="26.2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</row>
    <row r="978" spans="1:28" ht="26.2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</row>
    <row r="979" spans="1:28" ht="26.2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</row>
    <row r="980" spans="1:28" ht="26.2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</row>
    <row r="981" spans="1:28" ht="26.2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</row>
    <row r="982" spans="1:28" ht="26.2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</row>
    <row r="983" spans="1:28" ht="26.2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</row>
    <row r="984" spans="1:28" ht="26.2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</row>
    <row r="985" spans="1:28" ht="26.2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</row>
    <row r="986" spans="1:28" ht="26.2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</row>
    <row r="987" spans="1:28" ht="26.2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</row>
    <row r="988" spans="1:28" ht="26.2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</row>
    <row r="989" spans="1:28" ht="26.2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</row>
    <row r="990" spans="1:28" ht="26.2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</row>
    <row r="991" spans="1:28" ht="26.2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</row>
    <row r="992" spans="1:28" ht="26.2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</row>
    <row r="993" spans="1:28" ht="26.2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</row>
    <row r="994" spans="1:28" ht="26.2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</row>
    <row r="995" spans="1:28" ht="26.2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</row>
    <row r="996" spans="1:28" ht="26.2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</row>
    <row r="997" spans="1:28" ht="26.2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</row>
    <row r="998" spans="1:28" ht="26.2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</row>
    <row r="999" spans="1:28" ht="26.2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</row>
    <row r="1000" spans="1:28" ht="26.2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</row>
  </sheetData>
  <mergeCells count="21">
    <mergeCell ref="C3:O3"/>
    <mergeCell ref="C25:O25"/>
    <mergeCell ref="C26:O26"/>
    <mergeCell ref="C27:O27"/>
    <mergeCell ref="AF6:AL6"/>
    <mergeCell ref="AF7:AL7"/>
    <mergeCell ref="AF8:AL8"/>
    <mergeCell ref="AE9:AL9"/>
    <mergeCell ref="AF19:AH19"/>
    <mergeCell ref="AE2:AQ3"/>
    <mergeCell ref="AK20:AP20"/>
    <mergeCell ref="AK21:AP21"/>
    <mergeCell ref="AK22:AP22"/>
    <mergeCell ref="AK19:AP19"/>
    <mergeCell ref="AI19:AJ19"/>
    <mergeCell ref="AF20:AH20"/>
    <mergeCell ref="AF21:AH21"/>
    <mergeCell ref="AF22:AH22"/>
    <mergeCell ref="AI20:AJ20"/>
    <mergeCell ref="AI21:AJ21"/>
    <mergeCell ref="AI22:AJ22"/>
  </mergeCells>
  <pageMargins left="0.7" right="0.7" top="0.75" bottom="0.75" header="0" footer="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398237-EB81-4EE0-855A-BEC9D1925EC8}">
  <sheetPr>
    <tabColor rgb="FFFF0000"/>
  </sheetPr>
  <dimension ref="A1:BF110"/>
  <sheetViews>
    <sheetView topLeftCell="A94" zoomScale="70" zoomScaleNormal="70" workbookViewId="0">
      <selection activeCell="D117" sqref="D117"/>
    </sheetView>
  </sheetViews>
  <sheetFormatPr defaultRowHeight="16.5"/>
  <cols>
    <col min="1" max="1" width="18.28515625" style="13" bestFit="1" customWidth="1"/>
    <col min="2" max="11" width="8" style="13" customWidth="1"/>
    <col min="12" max="16" width="8.5703125" style="13" bestFit="1" customWidth="1"/>
    <col min="17" max="17" width="11" style="13" customWidth="1"/>
    <col min="18" max="18" width="12.5703125" style="13" customWidth="1"/>
    <col min="19" max="19" width="14.140625" style="13" bestFit="1" customWidth="1"/>
    <col min="20" max="20" width="9.140625" style="13"/>
    <col min="21" max="21" width="19.140625" style="13" customWidth="1"/>
    <col min="22" max="22" width="11.7109375" style="13" customWidth="1"/>
    <col min="23" max="23" width="13.85546875" style="13" customWidth="1"/>
    <col min="24" max="24" width="11.42578125" style="13" customWidth="1"/>
    <col min="25" max="25" width="14.42578125" style="13" customWidth="1"/>
    <col min="26" max="26" width="21.140625" style="13" customWidth="1"/>
    <col min="27" max="27" width="8.5703125" style="13" bestFit="1" customWidth="1"/>
    <col min="28" max="28" width="9.28515625" style="13" bestFit="1" customWidth="1"/>
    <col min="29" max="29" width="10.5703125" style="13" customWidth="1"/>
    <col min="30" max="30" width="13.42578125" style="13" customWidth="1"/>
    <col min="31" max="31" width="13.85546875" style="13" customWidth="1"/>
    <col min="32" max="32" width="12.5703125" style="13" customWidth="1"/>
    <col min="33" max="33" width="11.85546875" style="13" customWidth="1"/>
    <col min="34" max="34" width="12.5703125" style="13" customWidth="1"/>
    <col min="35" max="35" width="11.140625" style="13" customWidth="1"/>
    <col min="36" max="36" width="12" style="13" customWidth="1"/>
    <col min="37" max="37" width="13.42578125" style="13" customWidth="1"/>
    <col min="38" max="38" width="10.28515625" style="13" customWidth="1"/>
    <col min="39" max="16384" width="9.140625" style="13"/>
  </cols>
  <sheetData>
    <row r="1" spans="1:58" ht="32.25" thickBot="1">
      <c r="A1" s="286" t="s">
        <v>61</v>
      </c>
      <c r="B1" s="286"/>
      <c r="C1" s="286"/>
      <c r="D1" s="286"/>
      <c r="E1" s="286"/>
      <c r="F1" s="286"/>
      <c r="G1" s="286"/>
      <c r="H1" s="286"/>
      <c r="I1" s="286"/>
      <c r="J1" s="286"/>
      <c r="K1" s="286"/>
      <c r="L1" s="286"/>
      <c r="M1" s="286"/>
      <c r="N1" s="286"/>
      <c r="O1" s="286"/>
      <c r="P1" s="286"/>
      <c r="Q1" s="286"/>
      <c r="R1" s="287"/>
      <c r="T1" s="51"/>
      <c r="U1" s="51"/>
      <c r="V1" s="51"/>
      <c r="W1" s="51"/>
      <c r="X1" s="51"/>
      <c r="Y1" s="51"/>
      <c r="Z1" s="51"/>
      <c r="AA1" s="51"/>
      <c r="AB1" s="51"/>
      <c r="AC1" s="51"/>
      <c r="AD1" s="51"/>
      <c r="AE1" s="51"/>
      <c r="AF1" s="51"/>
      <c r="AG1" s="51"/>
      <c r="AH1" s="51"/>
      <c r="AI1" s="51"/>
      <c r="AJ1" s="51"/>
      <c r="AK1" s="51"/>
      <c r="AL1" s="51"/>
      <c r="AM1" s="51"/>
    </row>
    <row r="2" spans="1:58" ht="27" thickBot="1">
      <c r="A2" s="288" t="s">
        <v>86</v>
      </c>
      <c r="B2" s="288"/>
      <c r="C2" s="288"/>
      <c r="D2" s="288"/>
      <c r="E2" s="288"/>
      <c r="F2" s="288"/>
      <c r="G2" s="288"/>
      <c r="H2" s="288"/>
      <c r="I2" s="288"/>
      <c r="J2" s="288"/>
      <c r="K2" s="288"/>
      <c r="L2" s="288"/>
      <c r="M2" s="288"/>
      <c r="N2" s="288"/>
      <c r="O2" s="288"/>
      <c r="P2" s="288"/>
      <c r="Q2" s="288"/>
      <c r="R2" s="288"/>
      <c r="S2" s="50"/>
      <c r="AM2" s="52"/>
    </row>
    <row r="3" spans="1:58" ht="23.25" customHeight="1">
      <c r="A3" s="47" t="s">
        <v>101</v>
      </c>
      <c r="B3" s="289" t="s">
        <v>65</v>
      </c>
      <c r="C3" s="289"/>
      <c r="D3" s="289"/>
      <c r="E3" s="289"/>
      <c r="F3" s="289"/>
      <c r="G3" s="289"/>
      <c r="H3" s="289"/>
      <c r="I3" s="289"/>
      <c r="J3" s="289"/>
      <c r="K3" s="289"/>
      <c r="L3" s="289"/>
      <c r="M3" s="289"/>
      <c r="N3" s="289"/>
      <c r="O3" s="289"/>
      <c r="P3" s="289"/>
      <c r="Q3" s="290" t="s">
        <v>23</v>
      </c>
      <c r="R3" s="292" t="s">
        <v>66</v>
      </c>
      <c r="S3" s="50"/>
      <c r="U3" s="71" t="s">
        <v>57</v>
      </c>
      <c r="V3" s="283" t="s">
        <v>67</v>
      </c>
      <c r="W3" s="283"/>
      <c r="X3" s="283"/>
      <c r="Y3" s="283"/>
      <c r="Z3" s="283"/>
      <c r="AA3" s="283"/>
      <c r="AB3" s="283"/>
      <c r="AC3" s="283"/>
      <c r="AD3" s="283"/>
      <c r="AE3" s="283"/>
      <c r="AF3" s="283"/>
      <c r="AG3" s="283"/>
      <c r="AH3" s="283"/>
      <c r="AI3" s="283"/>
      <c r="AJ3" s="283"/>
      <c r="AK3" s="284" t="s">
        <v>22</v>
      </c>
      <c r="AL3" s="275" t="s">
        <v>55</v>
      </c>
      <c r="AM3" s="50"/>
    </row>
    <row r="4" spans="1:58" ht="27" thickBot="1">
      <c r="A4" s="38" t="s">
        <v>102</v>
      </c>
      <c r="B4" s="12">
        <v>1</v>
      </c>
      <c r="C4" s="12">
        <v>2</v>
      </c>
      <c r="D4" s="12">
        <v>3</v>
      </c>
      <c r="E4" s="12">
        <v>4</v>
      </c>
      <c r="F4" s="12">
        <v>5</v>
      </c>
      <c r="G4" s="12">
        <v>6</v>
      </c>
      <c r="H4" s="12">
        <v>7</v>
      </c>
      <c r="I4" s="12">
        <v>8</v>
      </c>
      <c r="J4" s="12">
        <v>9</v>
      </c>
      <c r="K4" s="12">
        <v>10</v>
      </c>
      <c r="L4" s="12">
        <v>11</v>
      </c>
      <c r="M4" s="12">
        <v>12</v>
      </c>
      <c r="N4" s="12">
        <v>13</v>
      </c>
      <c r="O4" s="12">
        <v>14</v>
      </c>
      <c r="P4" s="12">
        <v>15</v>
      </c>
      <c r="Q4" s="291"/>
      <c r="R4" s="292"/>
      <c r="S4" s="50"/>
      <c r="U4" s="109" t="s">
        <v>78</v>
      </c>
      <c r="V4" s="31">
        <v>1</v>
      </c>
      <c r="W4" s="31">
        <v>2</v>
      </c>
      <c r="X4" s="31">
        <v>3</v>
      </c>
      <c r="Y4" s="31">
        <v>4</v>
      </c>
      <c r="Z4" s="31">
        <v>5</v>
      </c>
      <c r="AA4" s="31">
        <v>6</v>
      </c>
      <c r="AB4" s="31">
        <v>7</v>
      </c>
      <c r="AC4" s="31">
        <v>8</v>
      </c>
      <c r="AD4" s="31">
        <v>9</v>
      </c>
      <c r="AE4" s="31">
        <v>10</v>
      </c>
      <c r="AF4" s="31">
        <v>11</v>
      </c>
      <c r="AG4" s="31">
        <v>12</v>
      </c>
      <c r="AH4" s="31">
        <v>13</v>
      </c>
      <c r="AI4" s="31">
        <v>14</v>
      </c>
      <c r="AJ4" s="31">
        <v>15</v>
      </c>
      <c r="AK4" s="285"/>
      <c r="AL4" s="276"/>
      <c r="AM4" s="50"/>
    </row>
    <row r="5" spans="1:58" ht="27" thickBot="1">
      <c r="A5" s="196" t="s">
        <v>83</v>
      </c>
      <c r="B5" s="197">
        <v>10</v>
      </c>
      <c r="C5" s="197">
        <v>11</v>
      </c>
      <c r="D5" s="197">
        <v>10</v>
      </c>
      <c r="E5" s="197">
        <v>10</v>
      </c>
      <c r="F5" s="197">
        <v>11</v>
      </c>
      <c r="G5" s="197">
        <v>10</v>
      </c>
      <c r="H5" s="197">
        <v>13</v>
      </c>
      <c r="I5" s="197">
        <v>10</v>
      </c>
      <c r="J5" s="197">
        <v>10</v>
      </c>
      <c r="K5" s="197">
        <v>12</v>
      </c>
      <c r="L5" s="197"/>
      <c r="M5" s="197"/>
      <c r="N5" s="197"/>
      <c r="O5" s="197"/>
      <c r="P5" s="197"/>
      <c r="Q5" s="191">
        <f>SUM(B5:P5)</f>
        <v>107</v>
      </c>
      <c r="R5" s="195">
        <v>20</v>
      </c>
      <c r="S5" s="193" t="s">
        <v>84</v>
      </c>
      <c r="U5" s="111" t="s">
        <v>56</v>
      </c>
      <c r="V5" s="108">
        <f>B5</f>
        <v>10</v>
      </c>
      <c r="W5" s="24">
        <f t="shared" ref="W5:AJ5" si="0">C5</f>
        <v>11</v>
      </c>
      <c r="X5" s="24">
        <f t="shared" si="0"/>
        <v>10</v>
      </c>
      <c r="Y5" s="24">
        <f t="shared" si="0"/>
        <v>10</v>
      </c>
      <c r="Z5" s="24">
        <f t="shared" si="0"/>
        <v>11</v>
      </c>
      <c r="AA5" s="24">
        <f t="shared" si="0"/>
        <v>10</v>
      </c>
      <c r="AB5" s="24">
        <f t="shared" si="0"/>
        <v>13</v>
      </c>
      <c r="AC5" s="24">
        <f t="shared" si="0"/>
        <v>10</v>
      </c>
      <c r="AD5" s="24">
        <f t="shared" si="0"/>
        <v>10</v>
      </c>
      <c r="AE5" s="24">
        <f t="shared" si="0"/>
        <v>12</v>
      </c>
      <c r="AF5" s="24">
        <f t="shared" si="0"/>
        <v>0</v>
      </c>
      <c r="AG5" s="24">
        <f t="shared" si="0"/>
        <v>0</v>
      </c>
      <c r="AH5" s="24">
        <f t="shared" si="0"/>
        <v>0</v>
      </c>
      <c r="AI5" s="24">
        <f t="shared" si="0"/>
        <v>0</v>
      </c>
      <c r="AJ5" s="24">
        <f t="shared" si="0"/>
        <v>0</v>
      </c>
      <c r="AK5" s="35">
        <f>Q5</f>
        <v>107</v>
      </c>
      <c r="AL5" s="73">
        <f>R5</f>
        <v>20</v>
      </c>
      <c r="AM5" s="50"/>
    </row>
    <row r="6" spans="1:58" ht="26.25">
      <c r="A6" s="175">
        <v>1</v>
      </c>
      <c r="B6" s="190">
        <v>7</v>
      </c>
      <c r="C6" s="190">
        <v>8</v>
      </c>
      <c r="D6" s="190">
        <v>8</v>
      </c>
      <c r="E6" s="190">
        <v>8</v>
      </c>
      <c r="F6" s="190">
        <v>8</v>
      </c>
      <c r="G6" s="190">
        <v>8</v>
      </c>
      <c r="H6" s="190">
        <v>10</v>
      </c>
      <c r="I6" s="190">
        <v>8</v>
      </c>
      <c r="J6" s="190">
        <v>8</v>
      </c>
      <c r="K6" s="190">
        <v>10</v>
      </c>
      <c r="L6" s="190"/>
      <c r="M6" s="190"/>
      <c r="N6" s="190"/>
      <c r="O6" s="190"/>
      <c r="P6" s="190"/>
      <c r="Q6" s="173">
        <f>SUM(B6:P6)</f>
        <v>83</v>
      </c>
      <c r="R6" s="192">
        <v>16</v>
      </c>
      <c r="S6" s="194" t="s">
        <v>85</v>
      </c>
      <c r="U6" s="110" t="s">
        <v>58</v>
      </c>
      <c r="V6" s="25">
        <f>COUNTA(B5:B105)</f>
        <v>40</v>
      </c>
      <c r="W6" s="25">
        <f t="shared" ref="W6:AJ6" si="1">COUNTA(C5:C105)</f>
        <v>40</v>
      </c>
      <c r="X6" s="25">
        <f t="shared" si="1"/>
        <v>40</v>
      </c>
      <c r="Y6" s="25">
        <f t="shared" si="1"/>
        <v>40</v>
      </c>
      <c r="Z6" s="25">
        <f t="shared" si="1"/>
        <v>40</v>
      </c>
      <c r="AA6" s="25">
        <f t="shared" si="1"/>
        <v>40</v>
      </c>
      <c r="AB6" s="25">
        <f t="shared" si="1"/>
        <v>40</v>
      </c>
      <c r="AC6" s="144">
        <f t="shared" si="1"/>
        <v>40</v>
      </c>
      <c r="AD6" s="144">
        <f t="shared" si="1"/>
        <v>40</v>
      </c>
      <c r="AE6" s="144">
        <f t="shared" si="1"/>
        <v>40</v>
      </c>
      <c r="AF6" s="144">
        <f t="shared" si="1"/>
        <v>0</v>
      </c>
      <c r="AG6" s="144">
        <f t="shared" si="1"/>
        <v>0</v>
      </c>
      <c r="AH6" s="144">
        <f t="shared" si="1"/>
        <v>0</v>
      </c>
      <c r="AI6" s="144">
        <f t="shared" si="1"/>
        <v>0</v>
      </c>
      <c r="AJ6" s="144">
        <f t="shared" si="1"/>
        <v>0</v>
      </c>
      <c r="AK6" s="277"/>
      <c r="AL6" s="278"/>
      <c r="AM6" s="50"/>
    </row>
    <row r="7" spans="1:58" ht="26.25">
      <c r="A7" s="175">
        <v>2</v>
      </c>
      <c r="B7" s="190">
        <v>7</v>
      </c>
      <c r="C7" s="190">
        <v>9</v>
      </c>
      <c r="D7" s="190">
        <v>8</v>
      </c>
      <c r="E7" s="190">
        <v>7</v>
      </c>
      <c r="F7" s="190">
        <v>8</v>
      </c>
      <c r="G7" s="190">
        <v>8</v>
      </c>
      <c r="H7" s="190">
        <v>9</v>
      </c>
      <c r="I7" s="190">
        <v>9</v>
      </c>
      <c r="J7" s="190">
        <v>9</v>
      </c>
      <c r="K7" s="190">
        <v>11</v>
      </c>
      <c r="L7" s="190"/>
      <c r="M7" s="190"/>
      <c r="N7" s="190"/>
      <c r="O7" s="190"/>
      <c r="P7" s="190"/>
      <c r="Q7" s="173">
        <f t="shared" ref="Q7:Q64" si="2">IF(COUNT(B7:P7)=0,"",SUM(B7:P7))</f>
        <v>85</v>
      </c>
      <c r="R7" s="176">
        <v>16</v>
      </c>
      <c r="S7" s="50"/>
      <c r="U7" s="74" t="s">
        <v>59</v>
      </c>
      <c r="V7" s="34">
        <f>B106</f>
        <v>324</v>
      </c>
      <c r="W7" s="34">
        <f t="shared" ref="W7:AJ7" si="3">C106</f>
        <v>331</v>
      </c>
      <c r="X7" s="34">
        <f t="shared" si="3"/>
        <v>335</v>
      </c>
      <c r="Y7" s="34">
        <f t="shared" si="3"/>
        <v>329</v>
      </c>
      <c r="Z7" s="34">
        <f t="shared" si="3"/>
        <v>340</v>
      </c>
      <c r="AA7" s="34">
        <f t="shared" si="3"/>
        <v>343</v>
      </c>
      <c r="AB7" s="34">
        <f t="shared" si="3"/>
        <v>394</v>
      </c>
      <c r="AC7" s="34">
        <f t="shared" si="3"/>
        <v>353</v>
      </c>
      <c r="AD7" s="34">
        <f t="shared" si="3"/>
        <v>339</v>
      </c>
      <c r="AE7" s="34">
        <f t="shared" si="3"/>
        <v>371</v>
      </c>
      <c r="AF7" s="34">
        <f t="shared" si="3"/>
        <v>0</v>
      </c>
      <c r="AG7" s="34">
        <f t="shared" si="3"/>
        <v>0</v>
      </c>
      <c r="AH7" s="34">
        <f t="shared" si="3"/>
        <v>0</v>
      </c>
      <c r="AI7" s="34">
        <f t="shared" si="3"/>
        <v>0</v>
      </c>
      <c r="AJ7" s="34">
        <f t="shared" si="3"/>
        <v>0</v>
      </c>
      <c r="AK7" s="36">
        <f>Q106</f>
        <v>3459</v>
      </c>
      <c r="AL7" s="75">
        <f>R106</f>
        <v>648</v>
      </c>
      <c r="AM7" s="50"/>
    </row>
    <row r="8" spans="1:58" ht="26.25">
      <c r="A8" s="175">
        <v>3</v>
      </c>
      <c r="B8" s="190">
        <v>8</v>
      </c>
      <c r="C8" s="190">
        <v>10</v>
      </c>
      <c r="D8" s="190">
        <v>8</v>
      </c>
      <c r="E8" s="190">
        <v>7</v>
      </c>
      <c r="F8" s="190">
        <v>9</v>
      </c>
      <c r="G8" s="190">
        <v>8</v>
      </c>
      <c r="H8" s="190">
        <v>12</v>
      </c>
      <c r="I8" s="190">
        <v>8</v>
      </c>
      <c r="J8" s="190">
        <v>10</v>
      </c>
      <c r="K8" s="190">
        <v>8</v>
      </c>
      <c r="L8" s="190"/>
      <c r="M8" s="190"/>
      <c r="N8" s="190"/>
      <c r="O8" s="190"/>
      <c r="P8" s="190"/>
      <c r="Q8" s="173">
        <f t="shared" si="2"/>
        <v>88</v>
      </c>
      <c r="R8" s="176">
        <v>16</v>
      </c>
      <c r="S8" s="50"/>
      <c r="U8" s="72" t="s">
        <v>24</v>
      </c>
      <c r="V8" s="165">
        <f>B107</f>
        <v>8.1</v>
      </c>
      <c r="W8" s="165">
        <f t="shared" ref="W8:AJ8" si="4">C107</f>
        <v>8.2750000000000004</v>
      </c>
      <c r="X8" s="165">
        <f t="shared" si="4"/>
        <v>8.375</v>
      </c>
      <c r="Y8" s="165">
        <f t="shared" si="4"/>
        <v>8.2249999999999996</v>
      </c>
      <c r="Z8" s="165">
        <f t="shared" si="4"/>
        <v>8.5</v>
      </c>
      <c r="AA8" s="165">
        <f t="shared" si="4"/>
        <v>8.5749999999999993</v>
      </c>
      <c r="AB8" s="165">
        <f t="shared" si="4"/>
        <v>9.85</v>
      </c>
      <c r="AC8" s="165">
        <f t="shared" si="4"/>
        <v>8.8249999999999993</v>
      </c>
      <c r="AD8" s="165">
        <f t="shared" si="4"/>
        <v>8.4749999999999996</v>
      </c>
      <c r="AE8" s="165">
        <f t="shared" si="4"/>
        <v>9.2750000000000004</v>
      </c>
      <c r="AF8" s="165" t="e">
        <f t="shared" si="4"/>
        <v>#DIV/0!</v>
      </c>
      <c r="AG8" s="165" t="e">
        <f t="shared" si="4"/>
        <v>#DIV/0!</v>
      </c>
      <c r="AH8" s="165" t="e">
        <f t="shared" si="4"/>
        <v>#DIV/0!</v>
      </c>
      <c r="AI8" s="165" t="e">
        <f t="shared" si="4"/>
        <v>#DIV/0!</v>
      </c>
      <c r="AJ8" s="165" t="e">
        <f t="shared" si="4"/>
        <v>#DIV/0!</v>
      </c>
      <c r="AK8" s="37">
        <f>Q107</f>
        <v>8.5948717948717945</v>
      </c>
      <c r="AL8" s="76">
        <f>R107</f>
        <v>16.615384615384617</v>
      </c>
      <c r="AM8" s="50"/>
    </row>
    <row r="9" spans="1:58" ht="26.25">
      <c r="A9" s="175">
        <v>4</v>
      </c>
      <c r="B9" s="190">
        <v>8</v>
      </c>
      <c r="C9" s="190">
        <v>10</v>
      </c>
      <c r="D9" s="190">
        <v>8</v>
      </c>
      <c r="E9" s="190">
        <v>7</v>
      </c>
      <c r="F9" s="190">
        <v>9</v>
      </c>
      <c r="G9" s="190">
        <v>8</v>
      </c>
      <c r="H9" s="190">
        <v>9</v>
      </c>
      <c r="I9" s="190">
        <v>8</v>
      </c>
      <c r="J9" s="190">
        <v>7</v>
      </c>
      <c r="K9" s="190">
        <v>12</v>
      </c>
      <c r="L9" s="190"/>
      <c r="M9" s="190"/>
      <c r="N9" s="190"/>
      <c r="O9" s="190"/>
      <c r="P9" s="190"/>
      <c r="Q9" s="173">
        <f t="shared" si="2"/>
        <v>86</v>
      </c>
      <c r="R9" s="176">
        <v>17</v>
      </c>
      <c r="S9" s="50"/>
      <c r="U9" s="77" t="s">
        <v>25</v>
      </c>
      <c r="V9" s="32">
        <f>B108</f>
        <v>0.81019149366693355</v>
      </c>
      <c r="W9" s="32">
        <f t="shared" ref="W9:AJ9" si="5">C108</f>
        <v>0.96043526457325334</v>
      </c>
      <c r="X9" s="32">
        <f t="shared" si="5"/>
        <v>0.74032217518923682</v>
      </c>
      <c r="Y9" s="32">
        <f t="shared" si="5"/>
        <v>0.65973965339094975</v>
      </c>
      <c r="Z9" s="32">
        <f t="shared" si="5"/>
        <v>0.71611487403943286</v>
      </c>
      <c r="AA9" s="32">
        <f t="shared" si="5"/>
        <v>0.74721705904866309</v>
      </c>
      <c r="AB9" s="32">
        <f t="shared" si="5"/>
        <v>1.1668498024760767</v>
      </c>
      <c r="AC9" s="32">
        <f t="shared" si="5"/>
        <v>0.67510682915315778</v>
      </c>
      <c r="AD9" s="32">
        <f t="shared" si="5"/>
        <v>0.93335622682545161</v>
      </c>
      <c r="AE9" s="32">
        <f t="shared" si="5"/>
        <v>1.3202078313465329</v>
      </c>
      <c r="AF9" s="32" t="e">
        <f t="shared" si="5"/>
        <v>#DIV/0!</v>
      </c>
      <c r="AG9" s="32" t="e">
        <f t="shared" si="5"/>
        <v>#DIV/0!</v>
      </c>
      <c r="AH9" s="32" t="e">
        <f t="shared" si="5"/>
        <v>#DIV/0!</v>
      </c>
      <c r="AI9" s="32" t="e">
        <f t="shared" si="5"/>
        <v>#DIV/0!</v>
      </c>
      <c r="AJ9" s="32" t="e">
        <f t="shared" si="5"/>
        <v>#DIV/0!</v>
      </c>
      <c r="AK9" s="39">
        <f>_xlfn.STDEV.S(B6:P105)</f>
        <v>0.96997302534478425</v>
      </c>
      <c r="AL9" s="78">
        <f>_xlfn.STDEV.S(R6:R105)</f>
        <v>0.8148420775438836</v>
      </c>
      <c r="AM9" s="50"/>
    </row>
    <row r="10" spans="1:58" ht="30" thickBot="1">
      <c r="A10" s="175">
        <v>5</v>
      </c>
      <c r="B10" s="190">
        <v>8</v>
      </c>
      <c r="C10" s="190">
        <v>9</v>
      </c>
      <c r="D10" s="190">
        <v>8</v>
      </c>
      <c r="E10" s="190">
        <v>8</v>
      </c>
      <c r="F10" s="190">
        <v>8</v>
      </c>
      <c r="G10" s="190">
        <v>9</v>
      </c>
      <c r="H10" s="190">
        <v>8</v>
      </c>
      <c r="I10" s="190">
        <v>9</v>
      </c>
      <c r="J10" s="190">
        <v>9</v>
      </c>
      <c r="K10" s="190">
        <v>8</v>
      </c>
      <c r="L10" s="190"/>
      <c r="M10" s="190"/>
      <c r="N10" s="190"/>
      <c r="O10" s="190"/>
      <c r="P10" s="190"/>
      <c r="Q10" s="173">
        <f t="shared" si="2"/>
        <v>84</v>
      </c>
      <c r="R10" s="176">
        <v>16</v>
      </c>
      <c r="S10" s="50"/>
      <c r="U10" s="79" t="s">
        <v>60</v>
      </c>
      <c r="V10" s="166">
        <f>B109</f>
        <v>81</v>
      </c>
      <c r="W10" s="166">
        <f t="shared" ref="W10:AL10" si="6">C109</f>
        <v>75.227272727272734</v>
      </c>
      <c r="X10" s="166">
        <f t="shared" si="6"/>
        <v>83.75</v>
      </c>
      <c r="Y10" s="166">
        <f t="shared" si="6"/>
        <v>82.25</v>
      </c>
      <c r="Z10" s="166">
        <f t="shared" si="6"/>
        <v>77.272727272727266</v>
      </c>
      <c r="AA10" s="166">
        <f t="shared" si="6"/>
        <v>85.75</v>
      </c>
      <c r="AB10" s="166">
        <f t="shared" si="6"/>
        <v>75.769230769230774</v>
      </c>
      <c r="AC10" s="166">
        <f t="shared" si="6"/>
        <v>88.25</v>
      </c>
      <c r="AD10" s="166">
        <f t="shared" si="6"/>
        <v>84.749999999999986</v>
      </c>
      <c r="AE10" s="166">
        <f t="shared" si="6"/>
        <v>77.291666666666671</v>
      </c>
      <c r="AF10" s="166">
        <f t="shared" si="6"/>
        <v>0</v>
      </c>
      <c r="AG10" s="166">
        <f t="shared" si="6"/>
        <v>0</v>
      </c>
      <c r="AH10" s="166">
        <f t="shared" si="6"/>
        <v>0</v>
      </c>
      <c r="AI10" s="166">
        <f t="shared" si="6"/>
        <v>0</v>
      </c>
      <c r="AJ10" s="166">
        <f t="shared" si="6"/>
        <v>0</v>
      </c>
      <c r="AK10" s="116">
        <f t="shared" si="6"/>
        <v>82.890007189072605</v>
      </c>
      <c r="AL10" s="117">
        <f t="shared" si="6"/>
        <v>83.076923076923066</v>
      </c>
      <c r="AM10" s="50"/>
    </row>
    <row r="11" spans="1:58" ht="30" thickBot="1">
      <c r="A11" s="175">
        <v>6</v>
      </c>
      <c r="B11" s="190">
        <v>9</v>
      </c>
      <c r="C11" s="190">
        <v>9</v>
      </c>
      <c r="D11" s="190">
        <v>8</v>
      </c>
      <c r="E11" s="190">
        <v>9</v>
      </c>
      <c r="F11" s="190">
        <v>8</v>
      </c>
      <c r="G11" s="190">
        <v>9</v>
      </c>
      <c r="H11" s="190">
        <v>10</v>
      </c>
      <c r="I11" s="190">
        <v>8</v>
      </c>
      <c r="J11" s="190">
        <v>9</v>
      </c>
      <c r="K11" s="190">
        <v>11</v>
      </c>
      <c r="L11" s="190"/>
      <c r="M11" s="190"/>
      <c r="N11" s="190"/>
      <c r="O11" s="190"/>
      <c r="P11" s="190"/>
      <c r="Q11" s="173">
        <f t="shared" si="2"/>
        <v>90</v>
      </c>
      <c r="R11" s="176">
        <v>16</v>
      </c>
      <c r="S11" s="50"/>
      <c r="U11" s="9"/>
      <c r="V11" s="10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8" t="s">
        <v>49</v>
      </c>
      <c r="AL11" s="119" t="s">
        <v>29</v>
      </c>
      <c r="AM11" s="50"/>
    </row>
    <row r="12" spans="1:58" ht="27" thickBot="1">
      <c r="A12" s="175">
        <v>7</v>
      </c>
      <c r="B12" s="190">
        <v>8</v>
      </c>
      <c r="C12" s="190">
        <v>10</v>
      </c>
      <c r="D12" s="190">
        <v>8</v>
      </c>
      <c r="E12" s="190">
        <v>8</v>
      </c>
      <c r="F12" s="190">
        <v>8</v>
      </c>
      <c r="G12" s="190">
        <v>9</v>
      </c>
      <c r="H12" s="190">
        <v>11</v>
      </c>
      <c r="I12" s="190">
        <v>9</v>
      </c>
      <c r="J12" s="190">
        <v>7</v>
      </c>
      <c r="K12" s="190">
        <v>8</v>
      </c>
      <c r="L12" s="190"/>
      <c r="M12" s="190"/>
      <c r="N12" s="190"/>
      <c r="O12" s="190"/>
      <c r="P12" s="190"/>
      <c r="Q12" s="173">
        <f t="shared" si="2"/>
        <v>86</v>
      </c>
      <c r="R12" s="176">
        <v>17</v>
      </c>
      <c r="S12" s="50"/>
      <c r="T12" s="53"/>
      <c r="U12" s="51"/>
      <c r="V12" s="51"/>
      <c r="W12" s="51"/>
      <c r="X12" s="51"/>
      <c r="Y12" s="51"/>
      <c r="Z12" s="51"/>
      <c r="AA12" s="51"/>
      <c r="AB12" s="51"/>
      <c r="AC12" s="51"/>
      <c r="AD12" s="51"/>
      <c r="AE12" s="51"/>
      <c r="AF12" s="51"/>
      <c r="AG12" s="51"/>
      <c r="AH12" s="51"/>
      <c r="AI12" s="51"/>
      <c r="AJ12" s="51"/>
      <c r="AK12" s="51"/>
      <c r="AL12" s="51"/>
      <c r="AM12" s="54"/>
    </row>
    <row r="13" spans="1:58" ht="27" thickBot="1">
      <c r="A13" s="175">
        <v>8</v>
      </c>
      <c r="B13" s="190">
        <v>7</v>
      </c>
      <c r="C13" s="190">
        <v>8</v>
      </c>
      <c r="D13" s="190">
        <v>9</v>
      </c>
      <c r="E13" s="190">
        <v>8</v>
      </c>
      <c r="F13" s="190">
        <v>9</v>
      </c>
      <c r="G13" s="190">
        <v>10</v>
      </c>
      <c r="H13" s="190">
        <v>9</v>
      </c>
      <c r="I13" s="190">
        <v>8</v>
      </c>
      <c r="J13" s="190">
        <v>8</v>
      </c>
      <c r="K13" s="190">
        <v>10</v>
      </c>
      <c r="L13" s="190"/>
      <c r="M13" s="190"/>
      <c r="N13" s="190"/>
      <c r="O13" s="190"/>
      <c r="P13" s="190"/>
      <c r="Q13" s="173">
        <f t="shared" si="2"/>
        <v>86</v>
      </c>
      <c r="R13" s="176">
        <v>16</v>
      </c>
    </row>
    <row r="14" spans="1:58" ht="30" thickBot="1">
      <c r="A14" s="175">
        <v>9</v>
      </c>
      <c r="B14" s="190">
        <v>8</v>
      </c>
      <c r="C14" s="190">
        <v>10</v>
      </c>
      <c r="D14" s="190">
        <v>9</v>
      </c>
      <c r="E14" s="190">
        <v>9</v>
      </c>
      <c r="F14" s="190">
        <v>8</v>
      </c>
      <c r="G14" s="190">
        <v>9</v>
      </c>
      <c r="H14" s="190">
        <v>11</v>
      </c>
      <c r="I14" s="190">
        <v>9</v>
      </c>
      <c r="J14" s="190">
        <v>7</v>
      </c>
      <c r="K14" s="190">
        <v>9</v>
      </c>
      <c r="L14" s="190"/>
      <c r="M14" s="190"/>
      <c r="N14" s="190"/>
      <c r="O14" s="190"/>
      <c r="P14" s="190"/>
      <c r="Q14" s="173">
        <f t="shared" si="2"/>
        <v>89</v>
      </c>
      <c r="R14" s="176">
        <v>16</v>
      </c>
      <c r="U14" s="14"/>
      <c r="V14" s="14"/>
      <c r="W14" s="272" t="s">
        <v>96</v>
      </c>
      <c r="X14" s="273"/>
      <c r="Y14" s="273"/>
      <c r="Z14" s="273"/>
      <c r="AA14" s="273"/>
      <c r="AB14" s="273"/>
      <c r="AC14" s="273"/>
      <c r="AD14" s="273"/>
      <c r="AE14" s="273"/>
      <c r="AF14" s="273"/>
      <c r="AG14" s="274"/>
      <c r="AH14" s="14"/>
      <c r="AI14" s="14"/>
      <c r="AJ14" s="14"/>
      <c r="AK14" s="14"/>
      <c r="BF14" s="27"/>
    </row>
    <row r="15" spans="1:58" ht="27" thickBot="1">
      <c r="A15" s="175">
        <v>10</v>
      </c>
      <c r="B15" s="190">
        <v>9</v>
      </c>
      <c r="C15" s="190">
        <v>8</v>
      </c>
      <c r="D15" s="190">
        <v>9</v>
      </c>
      <c r="E15" s="190">
        <v>8</v>
      </c>
      <c r="F15" s="190">
        <v>7</v>
      </c>
      <c r="G15" s="190">
        <v>9</v>
      </c>
      <c r="H15" s="190">
        <v>10</v>
      </c>
      <c r="I15" s="190">
        <v>9</v>
      </c>
      <c r="J15" s="190">
        <v>8</v>
      </c>
      <c r="K15" s="190">
        <v>10</v>
      </c>
      <c r="L15" s="190"/>
      <c r="M15" s="190"/>
      <c r="N15" s="190"/>
      <c r="O15" s="190"/>
      <c r="P15" s="190"/>
      <c r="Q15" s="173">
        <f t="shared" si="2"/>
        <v>87</v>
      </c>
      <c r="R15" s="176">
        <v>16</v>
      </c>
      <c r="U15" s="279"/>
      <c r="V15" s="279"/>
      <c r="W15" s="279"/>
      <c r="X15" s="279"/>
      <c r="Y15" s="279"/>
      <c r="Z15" s="279"/>
      <c r="AA15" s="279"/>
      <c r="AB15" s="279"/>
      <c r="AC15" s="279"/>
      <c r="AD15" s="279"/>
      <c r="AE15" s="279"/>
      <c r="AF15" s="279"/>
      <c r="AG15" s="279"/>
      <c r="AH15" s="279"/>
      <c r="AI15" s="279"/>
      <c r="AJ15" s="279"/>
      <c r="AK15" s="279"/>
      <c r="BF15" s="28"/>
    </row>
    <row r="16" spans="1:58" ht="27" thickBot="1">
      <c r="A16" s="175">
        <v>11</v>
      </c>
      <c r="B16" s="190">
        <v>9</v>
      </c>
      <c r="C16" s="190">
        <v>8</v>
      </c>
      <c r="D16" s="190">
        <v>9</v>
      </c>
      <c r="E16" s="190">
        <v>8</v>
      </c>
      <c r="F16" s="190">
        <v>9</v>
      </c>
      <c r="G16" s="190">
        <v>8</v>
      </c>
      <c r="H16" s="190">
        <v>9</v>
      </c>
      <c r="I16" s="190">
        <v>8</v>
      </c>
      <c r="J16" s="190">
        <v>8</v>
      </c>
      <c r="K16" s="190">
        <v>9</v>
      </c>
      <c r="L16" s="190"/>
      <c r="M16" s="190"/>
      <c r="N16" s="190"/>
      <c r="O16" s="190"/>
      <c r="P16" s="190"/>
      <c r="Q16" s="173">
        <f t="shared" si="2"/>
        <v>85</v>
      </c>
      <c r="R16" s="176">
        <v>17</v>
      </c>
      <c r="T16" s="55"/>
      <c r="U16" s="56"/>
      <c r="V16" s="56"/>
      <c r="W16" s="56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6"/>
      <c r="AL16" s="52"/>
      <c r="BF16" s="28"/>
    </row>
    <row r="17" spans="1:58" ht="26.25">
      <c r="A17" s="175">
        <v>12</v>
      </c>
      <c r="B17" s="190">
        <v>8</v>
      </c>
      <c r="C17" s="190">
        <v>9</v>
      </c>
      <c r="D17" s="190">
        <v>8</v>
      </c>
      <c r="E17" s="190">
        <v>9</v>
      </c>
      <c r="F17" s="190">
        <v>8</v>
      </c>
      <c r="G17" s="190">
        <v>9</v>
      </c>
      <c r="H17" s="190">
        <v>10</v>
      </c>
      <c r="I17" s="190">
        <v>9</v>
      </c>
      <c r="J17" s="190">
        <v>9</v>
      </c>
      <c r="K17" s="190">
        <v>10</v>
      </c>
      <c r="L17" s="190"/>
      <c r="M17" s="190"/>
      <c r="N17" s="190"/>
      <c r="O17" s="190"/>
      <c r="P17" s="190"/>
      <c r="Q17" s="173">
        <f t="shared" si="2"/>
        <v>89</v>
      </c>
      <c r="R17" s="176">
        <v>16</v>
      </c>
      <c r="T17" s="57"/>
      <c r="U17" s="280" t="s">
        <v>69</v>
      </c>
      <c r="V17" s="281"/>
      <c r="W17" s="281"/>
      <c r="X17" s="281"/>
      <c r="Y17" s="281"/>
      <c r="Z17" s="282"/>
      <c r="AB17" s="269" t="s">
        <v>70</v>
      </c>
      <c r="AC17" s="270"/>
      <c r="AD17" s="270"/>
      <c r="AE17" s="270"/>
      <c r="AF17" s="270"/>
      <c r="AG17" s="270"/>
      <c r="AH17" s="270"/>
      <c r="AI17" s="270"/>
      <c r="AJ17" s="270"/>
      <c r="AK17" s="271"/>
      <c r="AL17" s="50"/>
      <c r="BF17" s="28"/>
    </row>
    <row r="18" spans="1:58" ht="26.25">
      <c r="A18" s="175">
        <v>13</v>
      </c>
      <c r="B18" s="190">
        <v>8</v>
      </c>
      <c r="C18" s="190">
        <v>8</v>
      </c>
      <c r="D18" s="190">
        <v>9</v>
      </c>
      <c r="E18" s="190">
        <v>8</v>
      </c>
      <c r="F18" s="190">
        <v>9</v>
      </c>
      <c r="G18" s="190">
        <v>8</v>
      </c>
      <c r="H18" s="190">
        <v>9</v>
      </c>
      <c r="I18" s="190">
        <v>9</v>
      </c>
      <c r="J18" s="190">
        <v>8</v>
      </c>
      <c r="K18" s="190">
        <v>9</v>
      </c>
      <c r="L18" s="190"/>
      <c r="M18" s="190"/>
      <c r="N18" s="190"/>
      <c r="O18" s="190"/>
      <c r="P18" s="190"/>
      <c r="Q18" s="173">
        <f t="shared" si="2"/>
        <v>85</v>
      </c>
      <c r="R18" s="176">
        <v>16</v>
      </c>
      <c r="T18" s="57"/>
      <c r="U18" s="100"/>
      <c r="V18" s="7"/>
      <c r="W18" s="7"/>
      <c r="X18" s="7"/>
      <c r="Y18" s="7"/>
      <c r="Z18" s="95"/>
      <c r="AB18" s="100"/>
      <c r="AC18" s="7"/>
      <c r="AD18" s="7"/>
      <c r="AE18" s="7"/>
      <c r="AF18" s="7"/>
      <c r="AG18" s="7"/>
      <c r="AH18" s="7"/>
      <c r="AI18" s="7"/>
      <c r="AJ18" s="7"/>
      <c r="AK18" s="106"/>
      <c r="AL18" s="50"/>
      <c r="BF18" s="28"/>
    </row>
    <row r="19" spans="1:58" ht="26.25">
      <c r="A19" s="175">
        <v>14</v>
      </c>
      <c r="B19" s="190">
        <v>8</v>
      </c>
      <c r="C19" s="190">
        <v>8</v>
      </c>
      <c r="D19" s="190">
        <v>9</v>
      </c>
      <c r="E19" s="190">
        <v>9</v>
      </c>
      <c r="F19" s="190">
        <v>8</v>
      </c>
      <c r="G19" s="190">
        <v>9</v>
      </c>
      <c r="H19" s="190">
        <v>10</v>
      </c>
      <c r="I19" s="190">
        <v>9</v>
      </c>
      <c r="J19" s="190">
        <v>8</v>
      </c>
      <c r="K19" s="190">
        <v>10</v>
      </c>
      <c r="L19" s="190"/>
      <c r="M19" s="190"/>
      <c r="N19" s="190"/>
      <c r="O19" s="190"/>
      <c r="P19" s="190"/>
      <c r="Q19" s="173">
        <f t="shared" si="2"/>
        <v>88</v>
      </c>
      <c r="R19" s="176">
        <v>17</v>
      </c>
      <c r="T19" s="57"/>
      <c r="U19" s="101" t="s">
        <v>31</v>
      </c>
      <c r="V19" s="15" t="s">
        <v>32</v>
      </c>
      <c r="W19" s="15" t="s">
        <v>68</v>
      </c>
      <c r="X19" s="15" t="s">
        <v>24</v>
      </c>
      <c r="Y19" s="15" t="s">
        <v>25</v>
      </c>
      <c r="Z19" s="102" t="s">
        <v>33</v>
      </c>
      <c r="AA19" s="16"/>
      <c r="AB19" s="266" t="s">
        <v>34</v>
      </c>
      <c r="AC19" s="267"/>
      <c r="AD19" s="267"/>
      <c r="AE19" s="267"/>
      <c r="AF19" s="268"/>
      <c r="AG19" s="263" t="s">
        <v>35</v>
      </c>
      <c r="AH19" s="264"/>
      <c r="AI19" s="264"/>
      <c r="AJ19" s="264"/>
      <c r="AK19" s="265"/>
      <c r="AL19" s="50"/>
      <c r="BF19" s="28"/>
    </row>
    <row r="20" spans="1:58" ht="26.25">
      <c r="A20" s="175">
        <v>15</v>
      </c>
      <c r="B20" s="190">
        <v>9</v>
      </c>
      <c r="C20" s="190">
        <v>8</v>
      </c>
      <c r="D20" s="190">
        <v>8</v>
      </c>
      <c r="E20" s="190">
        <v>8</v>
      </c>
      <c r="F20" s="190">
        <v>9</v>
      </c>
      <c r="G20" s="190">
        <v>8</v>
      </c>
      <c r="H20" s="190">
        <v>9</v>
      </c>
      <c r="I20" s="190">
        <v>9</v>
      </c>
      <c r="J20" s="190">
        <v>8</v>
      </c>
      <c r="K20" s="190">
        <v>11</v>
      </c>
      <c r="L20" s="190"/>
      <c r="M20" s="190"/>
      <c r="N20" s="190"/>
      <c r="O20" s="190"/>
      <c r="P20" s="190"/>
      <c r="Q20" s="173">
        <f t="shared" si="2"/>
        <v>87</v>
      </c>
      <c r="R20" s="176">
        <v>16</v>
      </c>
      <c r="T20" s="57"/>
      <c r="U20" s="103" t="s">
        <v>28</v>
      </c>
      <c r="V20" s="17">
        <f>COUNTA(B6:B105)</f>
        <v>39</v>
      </c>
      <c r="W20" s="18">
        <f>Q106</f>
        <v>3459</v>
      </c>
      <c r="X20" s="19">
        <f>Q107</f>
        <v>8.5948717948717945</v>
      </c>
      <c r="Y20" s="19">
        <f>Q108</f>
        <v>0.96997302534478425</v>
      </c>
      <c r="Z20" s="104">
        <f>Q109</f>
        <v>82.890007189072605</v>
      </c>
      <c r="AA20" s="6"/>
      <c r="AB20" s="112" t="s">
        <v>32</v>
      </c>
      <c r="AC20" s="113" t="s">
        <v>68</v>
      </c>
      <c r="AD20" s="113" t="s">
        <v>24</v>
      </c>
      <c r="AE20" s="113" t="s">
        <v>25</v>
      </c>
      <c r="AF20" s="113" t="s">
        <v>26</v>
      </c>
      <c r="AG20" s="114" t="s">
        <v>32</v>
      </c>
      <c r="AH20" s="114" t="s">
        <v>68</v>
      </c>
      <c r="AI20" s="113" t="s">
        <v>24</v>
      </c>
      <c r="AJ20" s="113" t="s">
        <v>25</v>
      </c>
      <c r="AK20" s="115" t="s">
        <v>26</v>
      </c>
      <c r="AL20" s="50"/>
      <c r="BF20" s="28"/>
    </row>
    <row r="21" spans="1:58" ht="27" thickBot="1">
      <c r="A21" s="175">
        <v>16</v>
      </c>
      <c r="B21" s="190">
        <v>8</v>
      </c>
      <c r="C21" s="190">
        <v>8</v>
      </c>
      <c r="D21" s="190">
        <v>9</v>
      </c>
      <c r="E21" s="190">
        <v>9</v>
      </c>
      <c r="F21" s="190">
        <v>8</v>
      </c>
      <c r="G21" s="190">
        <v>9</v>
      </c>
      <c r="H21" s="190">
        <v>9</v>
      </c>
      <c r="I21" s="190">
        <v>8</v>
      </c>
      <c r="J21" s="190">
        <v>8</v>
      </c>
      <c r="K21" s="190">
        <v>9</v>
      </c>
      <c r="L21" s="190"/>
      <c r="M21" s="190"/>
      <c r="N21" s="190"/>
      <c r="O21" s="190"/>
      <c r="P21" s="190"/>
      <c r="Q21" s="173">
        <f t="shared" si="2"/>
        <v>85</v>
      </c>
      <c r="R21" s="176">
        <v>17</v>
      </c>
      <c r="T21" s="57"/>
      <c r="U21" s="105" t="s">
        <v>39</v>
      </c>
      <c r="V21" s="96">
        <f>COUNTA(B6:B105)</f>
        <v>39</v>
      </c>
      <c r="W21" s="97">
        <f>R106</f>
        <v>648</v>
      </c>
      <c r="X21" s="98">
        <f>R107</f>
        <v>16.615384615384617</v>
      </c>
      <c r="Y21" s="98">
        <f>R108</f>
        <v>0.8148420775438836</v>
      </c>
      <c r="Z21" s="99">
        <f>R109</f>
        <v>83.076923076923066</v>
      </c>
      <c r="AA21" s="16"/>
      <c r="AB21" s="105">
        <f>V20</f>
        <v>39</v>
      </c>
      <c r="AC21" s="98">
        <f>W20</f>
        <v>3459</v>
      </c>
      <c r="AD21" s="98">
        <f>X20</f>
        <v>8.5948717948717945</v>
      </c>
      <c r="AE21" s="98">
        <f>X21</f>
        <v>16.615384615384617</v>
      </c>
      <c r="AF21" s="98">
        <f>Z20</f>
        <v>82.890007189072605</v>
      </c>
      <c r="AG21" s="107">
        <f>V21</f>
        <v>39</v>
      </c>
      <c r="AH21" s="107">
        <f>R106</f>
        <v>648</v>
      </c>
      <c r="AI21" s="98">
        <f>R107</f>
        <v>16.615384615384617</v>
      </c>
      <c r="AJ21" s="98">
        <f>R108</f>
        <v>0.8148420775438836</v>
      </c>
      <c r="AK21" s="99">
        <f>R109</f>
        <v>83.076923076923066</v>
      </c>
      <c r="AL21" s="50"/>
      <c r="BF21" s="29"/>
    </row>
    <row r="22" spans="1:58" ht="27" thickBot="1">
      <c r="A22" s="175">
        <v>17</v>
      </c>
      <c r="B22" s="190">
        <v>8</v>
      </c>
      <c r="C22" s="190">
        <v>9</v>
      </c>
      <c r="D22" s="190">
        <v>8</v>
      </c>
      <c r="E22" s="190">
        <v>8</v>
      </c>
      <c r="F22" s="190">
        <v>9</v>
      </c>
      <c r="G22" s="190">
        <v>8</v>
      </c>
      <c r="H22" s="190">
        <v>9</v>
      </c>
      <c r="I22" s="190">
        <v>9</v>
      </c>
      <c r="J22" s="190">
        <v>9</v>
      </c>
      <c r="K22" s="190">
        <v>10</v>
      </c>
      <c r="L22" s="190"/>
      <c r="M22" s="190"/>
      <c r="N22" s="190"/>
      <c r="O22" s="190"/>
      <c r="P22" s="190"/>
      <c r="Q22" s="173">
        <f t="shared" si="2"/>
        <v>87</v>
      </c>
      <c r="R22" s="176">
        <v>16</v>
      </c>
      <c r="T22" s="53"/>
      <c r="U22" s="51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4"/>
      <c r="AO22" s="7"/>
      <c r="AV22" s="7"/>
    </row>
    <row r="23" spans="1:58" ht="26.25">
      <c r="A23" s="175">
        <v>18</v>
      </c>
      <c r="B23" s="190">
        <v>8</v>
      </c>
      <c r="C23" s="190">
        <v>8</v>
      </c>
      <c r="D23" s="190">
        <v>9</v>
      </c>
      <c r="E23" s="190">
        <v>9</v>
      </c>
      <c r="F23" s="190">
        <v>8</v>
      </c>
      <c r="G23" s="190">
        <v>9</v>
      </c>
      <c r="H23" s="190">
        <v>9</v>
      </c>
      <c r="I23" s="190">
        <v>8</v>
      </c>
      <c r="J23" s="190">
        <v>8</v>
      </c>
      <c r="K23" s="190">
        <v>9</v>
      </c>
      <c r="L23" s="190"/>
      <c r="M23" s="190"/>
      <c r="N23" s="190"/>
      <c r="O23" s="190"/>
      <c r="P23" s="190"/>
      <c r="Q23" s="173">
        <f t="shared" si="2"/>
        <v>85</v>
      </c>
      <c r="R23" s="176">
        <v>17</v>
      </c>
    </row>
    <row r="24" spans="1:58" ht="27" thickBot="1">
      <c r="A24" s="175">
        <v>19</v>
      </c>
      <c r="B24" s="190">
        <v>8</v>
      </c>
      <c r="C24" s="190">
        <v>8</v>
      </c>
      <c r="D24" s="190">
        <v>8</v>
      </c>
      <c r="E24" s="190">
        <v>8</v>
      </c>
      <c r="F24" s="190">
        <v>8</v>
      </c>
      <c r="G24" s="190">
        <v>9</v>
      </c>
      <c r="H24" s="190">
        <v>10</v>
      </c>
      <c r="I24" s="190">
        <v>9</v>
      </c>
      <c r="J24" s="190">
        <v>8</v>
      </c>
      <c r="K24" s="190">
        <v>12</v>
      </c>
      <c r="L24" s="190"/>
      <c r="M24" s="190"/>
      <c r="N24" s="190"/>
      <c r="O24" s="190"/>
      <c r="P24" s="190"/>
      <c r="Q24" s="173">
        <f t="shared" si="2"/>
        <v>88</v>
      </c>
      <c r="R24" s="176">
        <v>17</v>
      </c>
      <c r="BF24" s="262"/>
    </row>
    <row r="25" spans="1:58" ht="30" thickBot="1">
      <c r="A25" s="175">
        <v>20</v>
      </c>
      <c r="B25" s="190">
        <v>8</v>
      </c>
      <c r="C25" s="190">
        <v>8</v>
      </c>
      <c r="D25" s="190">
        <v>9</v>
      </c>
      <c r="E25" s="190">
        <v>8</v>
      </c>
      <c r="F25" s="190">
        <v>9</v>
      </c>
      <c r="G25" s="190">
        <v>9</v>
      </c>
      <c r="H25" s="190">
        <v>10</v>
      </c>
      <c r="I25" s="190">
        <v>9</v>
      </c>
      <c r="J25" s="190">
        <v>8</v>
      </c>
      <c r="K25" s="190">
        <v>10</v>
      </c>
      <c r="L25" s="190"/>
      <c r="M25" s="190"/>
      <c r="N25" s="190"/>
      <c r="O25" s="190"/>
      <c r="P25" s="190"/>
      <c r="Q25" s="173">
        <f t="shared" si="2"/>
        <v>88</v>
      </c>
      <c r="R25" s="176">
        <v>16</v>
      </c>
      <c r="V25" s="272" t="s">
        <v>97</v>
      </c>
      <c r="W25" s="273"/>
      <c r="X25" s="273"/>
      <c r="Y25" s="273"/>
      <c r="Z25" s="273"/>
      <c r="AA25" s="273"/>
      <c r="AB25" s="273"/>
      <c r="AC25" s="274"/>
      <c r="AD25" s="40"/>
      <c r="AE25" s="40"/>
      <c r="AW25" s="2"/>
      <c r="BF25" s="252"/>
    </row>
    <row r="26" spans="1:58" ht="27" thickBot="1">
      <c r="A26" s="175">
        <v>21</v>
      </c>
      <c r="B26" s="190">
        <v>9</v>
      </c>
      <c r="C26" s="190">
        <v>8</v>
      </c>
      <c r="D26" s="190">
        <v>8</v>
      </c>
      <c r="E26" s="190">
        <v>8</v>
      </c>
      <c r="F26" s="190">
        <v>8</v>
      </c>
      <c r="G26" s="190">
        <v>9</v>
      </c>
      <c r="H26" s="190">
        <v>11</v>
      </c>
      <c r="I26" s="190">
        <v>10</v>
      </c>
      <c r="J26" s="190">
        <v>8</v>
      </c>
      <c r="K26" s="190">
        <v>8</v>
      </c>
      <c r="L26" s="190"/>
      <c r="M26" s="190"/>
      <c r="N26" s="190"/>
      <c r="O26" s="190"/>
      <c r="P26" s="190"/>
      <c r="Q26" s="173">
        <f t="shared" si="2"/>
        <v>87</v>
      </c>
      <c r="R26" s="176">
        <v>18</v>
      </c>
      <c r="V26" s="2"/>
      <c r="W26" s="20"/>
      <c r="X26" s="20"/>
      <c r="Y26" s="20"/>
      <c r="Z26" s="20"/>
      <c r="AA26" s="20"/>
      <c r="AB26" s="4"/>
      <c r="AC26" s="4"/>
      <c r="AW26" s="2"/>
      <c r="BF26" s="21"/>
    </row>
    <row r="27" spans="1:58" ht="26.25">
      <c r="A27" s="175">
        <v>22</v>
      </c>
      <c r="B27" s="190">
        <v>8</v>
      </c>
      <c r="C27" s="190">
        <v>8</v>
      </c>
      <c r="D27" s="190">
        <v>10</v>
      </c>
      <c r="E27" s="190">
        <v>8</v>
      </c>
      <c r="F27" s="190">
        <v>9</v>
      </c>
      <c r="G27" s="190">
        <v>10</v>
      </c>
      <c r="H27" s="190">
        <v>9</v>
      </c>
      <c r="I27" s="190">
        <v>8</v>
      </c>
      <c r="J27" s="190">
        <v>8</v>
      </c>
      <c r="K27" s="190">
        <v>7</v>
      </c>
      <c r="L27" s="190"/>
      <c r="M27" s="190"/>
      <c r="N27" s="190"/>
      <c r="O27" s="190"/>
      <c r="P27" s="190"/>
      <c r="Q27" s="173">
        <f t="shared" si="2"/>
        <v>85</v>
      </c>
      <c r="R27" s="176">
        <v>16</v>
      </c>
      <c r="V27" s="58" t="s">
        <v>41</v>
      </c>
      <c r="W27" s="59"/>
      <c r="X27" s="59"/>
      <c r="Y27" s="59"/>
      <c r="Z27" s="59"/>
      <c r="AA27" s="59"/>
      <c r="AB27" s="59"/>
      <c r="AC27" s="60"/>
      <c r="AW27" s="2"/>
    </row>
    <row r="28" spans="1:58" ht="26.25">
      <c r="A28" s="175">
        <v>23</v>
      </c>
      <c r="B28" s="190">
        <v>8</v>
      </c>
      <c r="C28" s="190">
        <v>8</v>
      </c>
      <c r="D28" s="190">
        <v>8</v>
      </c>
      <c r="E28" s="190">
        <v>8</v>
      </c>
      <c r="F28" s="190">
        <v>8</v>
      </c>
      <c r="G28" s="190">
        <v>8</v>
      </c>
      <c r="H28" s="190">
        <v>9</v>
      </c>
      <c r="I28" s="190">
        <v>9</v>
      </c>
      <c r="J28" s="190">
        <v>8</v>
      </c>
      <c r="K28" s="190">
        <v>8</v>
      </c>
      <c r="L28" s="190"/>
      <c r="M28" s="190"/>
      <c r="N28" s="190"/>
      <c r="O28" s="190"/>
      <c r="P28" s="190"/>
      <c r="Q28" s="173">
        <f t="shared" si="2"/>
        <v>82</v>
      </c>
      <c r="R28" s="176">
        <v>17</v>
      </c>
      <c r="V28" s="61"/>
      <c r="W28" s="30" t="s">
        <v>42</v>
      </c>
      <c r="X28" s="6"/>
      <c r="Y28" s="6"/>
      <c r="Z28" s="6"/>
      <c r="AA28" s="6"/>
      <c r="AB28" s="6"/>
      <c r="AC28" s="62"/>
      <c r="AW28" s="2"/>
      <c r="BE28" s="3"/>
    </row>
    <row r="29" spans="1:58" ht="26.25">
      <c r="A29" s="175">
        <v>24</v>
      </c>
      <c r="B29" s="190">
        <v>9</v>
      </c>
      <c r="C29" s="190">
        <v>8</v>
      </c>
      <c r="D29" s="190">
        <v>8</v>
      </c>
      <c r="E29" s="190">
        <v>8</v>
      </c>
      <c r="F29" s="190">
        <v>9</v>
      </c>
      <c r="G29" s="190">
        <v>7</v>
      </c>
      <c r="H29" s="190">
        <v>9</v>
      </c>
      <c r="I29" s="190">
        <v>8</v>
      </c>
      <c r="J29" s="190">
        <v>8</v>
      </c>
      <c r="K29" s="190">
        <v>8</v>
      </c>
      <c r="L29" s="190"/>
      <c r="M29" s="190"/>
      <c r="N29" s="190"/>
      <c r="O29" s="190"/>
      <c r="P29" s="190"/>
      <c r="Q29" s="173">
        <f t="shared" si="2"/>
        <v>82</v>
      </c>
      <c r="R29" s="176">
        <v>18</v>
      </c>
      <c r="V29" s="61"/>
      <c r="W29" s="30" t="s">
        <v>43</v>
      </c>
      <c r="X29" s="6"/>
      <c r="Y29" s="6"/>
      <c r="Z29" s="6"/>
      <c r="AA29" s="6"/>
      <c r="AB29" s="6"/>
      <c r="AC29" s="62"/>
      <c r="AW29" s="2"/>
      <c r="BE29" s="3"/>
    </row>
    <row r="30" spans="1:58" ht="26.25">
      <c r="A30" s="175">
        <v>25</v>
      </c>
      <c r="B30" s="190">
        <v>7</v>
      </c>
      <c r="C30" s="190">
        <v>7</v>
      </c>
      <c r="D30" s="190">
        <v>8</v>
      </c>
      <c r="E30" s="190">
        <v>8</v>
      </c>
      <c r="F30" s="190">
        <v>9</v>
      </c>
      <c r="G30" s="190">
        <v>9</v>
      </c>
      <c r="H30" s="190">
        <v>9</v>
      </c>
      <c r="I30" s="190">
        <v>10</v>
      </c>
      <c r="J30" s="190">
        <v>7</v>
      </c>
      <c r="K30" s="190">
        <v>8</v>
      </c>
      <c r="L30" s="190"/>
      <c r="M30" s="190"/>
      <c r="N30" s="190"/>
      <c r="O30" s="190"/>
      <c r="P30" s="190"/>
      <c r="Q30" s="173">
        <f t="shared" si="2"/>
        <v>82</v>
      </c>
      <c r="R30" s="176">
        <v>15</v>
      </c>
      <c r="V30" s="61"/>
      <c r="W30" s="30" t="s">
        <v>44</v>
      </c>
      <c r="X30" s="6"/>
      <c r="Y30" s="6"/>
      <c r="Z30" s="6"/>
      <c r="AA30" s="6"/>
      <c r="AB30" s="6"/>
      <c r="AC30" s="62"/>
      <c r="AW30" s="2"/>
      <c r="BE30" s="3"/>
    </row>
    <row r="31" spans="1:58" ht="27" thickBot="1">
      <c r="A31" s="175">
        <v>26</v>
      </c>
      <c r="B31" s="190">
        <v>9</v>
      </c>
      <c r="C31" s="190">
        <v>8</v>
      </c>
      <c r="D31" s="190">
        <v>8</v>
      </c>
      <c r="E31" s="190">
        <v>8</v>
      </c>
      <c r="F31" s="190">
        <v>9</v>
      </c>
      <c r="G31" s="190">
        <v>8</v>
      </c>
      <c r="H31" s="190">
        <v>9</v>
      </c>
      <c r="I31" s="190">
        <v>9</v>
      </c>
      <c r="J31" s="190">
        <v>8</v>
      </c>
      <c r="K31" s="190">
        <v>8</v>
      </c>
      <c r="L31" s="190"/>
      <c r="M31" s="190"/>
      <c r="N31" s="190"/>
      <c r="O31" s="190"/>
      <c r="P31" s="190"/>
      <c r="Q31" s="173">
        <f t="shared" si="2"/>
        <v>84</v>
      </c>
      <c r="R31" s="176">
        <v>16</v>
      </c>
      <c r="V31" s="63"/>
      <c r="W31" s="64" t="s">
        <v>45</v>
      </c>
      <c r="X31" s="65"/>
      <c r="Y31" s="65"/>
      <c r="Z31" s="65"/>
      <c r="AA31" s="65"/>
      <c r="AB31" s="65"/>
      <c r="AC31" s="66"/>
      <c r="AW31" s="3"/>
      <c r="BE31" s="3"/>
    </row>
    <row r="32" spans="1:58" ht="27" thickBot="1">
      <c r="A32" s="175">
        <v>27</v>
      </c>
      <c r="B32" s="190">
        <v>8</v>
      </c>
      <c r="C32" s="190">
        <v>8</v>
      </c>
      <c r="D32" s="190">
        <v>8</v>
      </c>
      <c r="E32" s="190">
        <v>9</v>
      </c>
      <c r="F32" s="190">
        <v>9</v>
      </c>
      <c r="G32" s="190">
        <v>8</v>
      </c>
      <c r="H32" s="190">
        <v>8</v>
      </c>
      <c r="I32" s="190">
        <v>9</v>
      </c>
      <c r="J32" s="190">
        <v>8</v>
      </c>
      <c r="K32" s="190">
        <v>8</v>
      </c>
      <c r="L32" s="190"/>
      <c r="M32" s="190"/>
      <c r="N32" s="190"/>
      <c r="O32" s="190"/>
      <c r="P32" s="190"/>
      <c r="Q32" s="173">
        <f t="shared" si="2"/>
        <v>83</v>
      </c>
      <c r="R32" s="176">
        <v>17</v>
      </c>
      <c r="V32" s="2"/>
      <c r="W32" s="2"/>
      <c r="X32" s="2"/>
      <c r="Y32" s="2"/>
      <c r="Z32" s="2"/>
      <c r="AA32" s="2"/>
      <c r="AB32" s="3"/>
      <c r="AC32" s="3"/>
      <c r="AW32" s="3"/>
      <c r="BC32" s="2"/>
      <c r="BD32" s="2"/>
      <c r="BE32" s="2"/>
    </row>
    <row r="33" spans="1:57" ht="26.25">
      <c r="A33" s="175">
        <v>28</v>
      </c>
      <c r="B33" s="190">
        <v>7</v>
      </c>
      <c r="C33" s="190">
        <v>9</v>
      </c>
      <c r="D33" s="190">
        <v>7</v>
      </c>
      <c r="E33" s="190">
        <v>8</v>
      </c>
      <c r="F33" s="190">
        <v>9</v>
      </c>
      <c r="G33" s="190">
        <v>8</v>
      </c>
      <c r="H33" s="190">
        <v>11</v>
      </c>
      <c r="I33" s="190">
        <v>9</v>
      </c>
      <c r="J33" s="190">
        <v>9</v>
      </c>
      <c r="K33" s="190">
        <v>11</v>
      </c>
      <c r="L33" s="190"/>
      <c r="M33" s="190"/>
      <c r="N33" s="190"/>
      <c r="O33" s="190"/>
      <c r="P33" s="190"/>
      <c r="Q33" s="173">
        <f t="shared" si="2"/>
        <v>88</v>
      </c>
      <c r="R33" s="176">
        <v>19</v>
      </c>
      <c r="V33" s="58" t="s">
        <v>46</v>
      </c>
      <c r="W33" s="59"/>
      <c r="X33" s="59"/>
      <c r="Y33" s="59"/>
      <c r="Z33" s="59"/>
      <c r="AA33" s="59"/>
      <c r="AB33" s="59"/>
      <c r="AC33" s="60"/>
      <c r="AW33" s="3"/>
      <c r="AX33" s="2"/>
      <c r="AY33" s="2"/>
      <c r="AZ33" s="2"/>
      <c r="BA33" s="2"/>
      <c r="BB33" s="2"/>
      <c r="BC33" s="2"/>
      <c r="BD33" s="2"/>
      <c r="BE33" s="2"/>
    </row>
    <row r="34" spans="1:57" ht="26.25">
      <c r="A34" s="175">
        <v>29</v>
      </c>
      <c r="B34" s="190">
        <v>8</v>
      </c>
      <c r="C34" s="190">
        <v>8</v>
      </c>
      <c r="D34" s="190">
        <v>9</v>
      </c>
      <c r="E34" s="190">
        <v>8</v>
      </c>
      <c r="F34" s="190">
        <v>8</v>
      </c>
      <c r="G34" s="190">
        <v>8</v>
      </c>
      <c r="H34" s="190">
        <v>10</v>
      </c>
      <c r="I34" s="190">
        <v>8</v>
      </c>
      <c r="J34" s="190">
        <v>8</v>
      </c>
      <c r="K34" s="190">
        <v>9</v>
      </c>
      <c r="L34" s="190"/>
      <c r="M34" s="190"/>
      <c r="N34" s="190"/>
      <c r="O34" s="190"/>
      <c r="P34" s="190"/>
      <c r="Q34" s="173">
        <f t="shared" si="2"/>
        <v>84</v>
      </c>
      <c r="R34" s="176">
        <v>17</v>
      </c>
      <c r="V34" s="61"/>
      <c r="W34" s="6" t="s">
        <v>47</v>
      </c>
      <c r="X34" s="6"/>
      <c r="Y34" s="6"/>
      <c r="Z34" s="6"/>
      <c r="AA34" s="6"/>
      <c r="AB34" s="6"/>
      <c r="AC34" s="62"/>
      <c r="AW34" s="3"/>
      <c r="AX34" s="3"/>
      <c r="AY34" s="3"/>
      <c r="AZ34" s="3"/>
      <c r="BA34" s="3"/>
      <c r="BB34" s="3"/>
      <c r="BC34" s="3"/>
      <c r="BD34" s="3"/>
      <c r="BE34" s="3"/>
    </row>
    <row r="35" spans="1:57" ht="26.25">
      <c r="A35" s="175">
        <v>30</v>
      </c>
      <c r="B35" s="190">
        <v>7</v>
      </c>
      <c r="C35" s="190">
        <v>9</v>
      </c>
      <c r="D35" s="190">
        <v>8</v>
      </c>
      <c r="E35" s="190">
        <v>9</v>
      </c>
      <c r="F35" s="190">
        <v>8</v>
      </c>
      <c r="G35" s="190">
        <v>8</v>
      </c>
      <c r="H35" s="190">
        <v>10</v>
      </c>
      <c r="I35" s="190">
        <v>9</v>
      </c>
      <c r="J35" s="190">
        <v>9</v>
      </c>
      <c r="K35" s="190">
        <v>8</v>
      </c>
      <c r="L35" s="190"/>
      <c r="M35" s="190"/>
      <c r="N35" s="190"/>
      <c r="O35" s="190"/>
      <c r="P35" s="190"/>
      <c r="Q35" s="173">
        <f t="shared" si="2"/>
        <v>85</v>
      </c>
      <c r="R35" s="176">
        <v>16</v>
      </c>
      <c r="V35" s="61"/>
      <c r="W35" s="6" t="s">
        <v>76</v>
      </c>
      <c r="X35" s="6"/>
      <c r="Y35" s="6"/>
      <c r="Z35" s="6"/>
      <c r="AA35" s="6"/>
      <c r="AB35" s="6"/>
      <c r="AC35" s="62"/>
      <c r="AW35" s="3"/>
      <c r="AX35" s="3"/>
      <c r="AY35" s="3"/>
      <c r="AZ35" s="3"/>
      <c r="BA35" s="3"/>
      <c r="BB35" s="3"/>
      <c r="BC35" s="3"/>
      <c r="BD35" s="3"/>
      <c r="BE35" s="3"/>
    </row>
    <row r="36" spans="1:57" ht="27" thickBot="1">
      <c r="A36" s="175">
        <v>31</v>
      </c>
      <c r="B36" s="190">
        <v>7</v>
      </c>
      <c r="C36" s="190">
        <v>7</v>
      </c>
      <c r="D36" s="190">
        <v>8</v>
      </c>
      <c r="E36" s="190">
        <v>8</v>
      </c>
      <c r="F36" s="190">
        <v>9</v>
      </c>
      <c r="G36" s="190">
        <v>8</v>
      </c>
      <c r="H36" s="190">
        <v>10</v>
      </c>
      <c r="I36" s="190">
        <v>9</v>
      </c>
      <c r="J36" s="190">
        <v>10</v>
      </c>
      <c r="K36" s="190">
        <v>8</v>
      </c>
      <c r="L36" s="190"/>
      <c r="M36" s="190"/>
      <c r="N36" s="190"/>
      <c r="O36" s="190"/>
      <c r="P36" s="190"/>
      <c r="Q36" s="173">
        <f t="shared" si="2"/>
        <v>84</v>
      </c>
      <c r="R36" s="177">
        <v>16</v>
      </c>
      <c r="V36" s="63"/>
      <c r="W36" s="65" t="s">
        <v>77</v>
      </c>
      <c r="X36" s="65"/>
      <c r="Y36" s="65"/>
      <c r="Z36" s="65"/>
      <c r="AA36" s="65"/>
      <c r="AB36" s="65"/>
      <c r="AC36" s="66"/>
      <c r="AO36" s="2"/>
      <c r="AP36" s="2"/>
      <c r="AQ36" s="6"/>
      <c r="AR36" s="6"/>
      <c r="AS36" s="6"/>
      <c r="AT36" s="6"/>
      <c r="AU36" s="7"/>
      <c r="AV36" s="7"/>
      <c r="AW36" s="3"/>
      <c r="AX36" s="3"/>
      <c r="AY36" s="3"/>
      <c r="AZ36" s="3"/>
      <c r="BA36" s="3"/>
      <c r="BB36" s="3"/>
      <c r="BC36" s="3"/>
      <c r="BD36" s="3"/>
      <c r="BE36" s="3"/>
    </row>
    <row r="37" spans="1:57" ht="27" thickBot="1">
      <c r="A37" s="175">
        <v>32</v>
      </c>
      <c r="B37" s="190">
        <v>8</v>
      </c>
      <c r="C37" s="190">
        <v>7</v>
      </c>
      <c r="D37" s="190">
        <v>9</v>
      </c>
      <c r="E37" s="190">
        <v>8</v>
      </c>
      <c r="F37" s="190">
        <v>10</v>
      </c>
      <c r="G37" s="190">
        <v>8</v>
      </c>
      <c r="H37" s="190">
        <v>12</v>
      </c>
      <c r="I37" s="190">
        <v>9</v>
      </c>
      <c r="J37" s="190">
        <v>10</v>
      </c>
      <c r="K37" s="190">
        <v>9</v>
      </c>
      <c r="L37" s="190"/>
      <c r="M37" s="190"/>
      <c r="N37" s="190"/>
      <c r="O37" s="190"/>
      <c r="P37" s="190"/>
      <c r="Q37" s="173">
        <f t="shared" si="2"/>
        <v>90</v>
      </c>
      <c r="R37" s="177">
        <v>17</v>
      </c>
      <c r="AO37" s="2"/>
      <c r="AQ37" s="6"/>
      <c r="AR37" s="6"/>
      <c r="AS37" s="6"/>
      <c r="AT37" s="6"/>
      <c r="AU37" s="7"/>
      <c r="AV37" s="7"/>
      <c r="AW37" s="3"/>
      <c r="AX37" s="3"/>
      <c r="AY37" s="3"/>
      <c r="AZ37" s="3"/>
      <c r="BA37" s="3"/>
      <c r="BB37" s="3"/>
      <c r="BC37" s="3"/>
      <c r="BD37" s="3"/>
      <c r="BE37" s="3"/>
    </row>
    <row r="38" spans="1:57" ht="26.25">
      <c r="A38" s="175">
        <v>33</v>
      </c>
      <c r="B38" s="190">
        <v>8</v>
      </c>
      <c r="C38" s="190">
        <v>7</v>
      </c>
      <c r="D38" s="190">
        <v>8</v>
      </c>
      <c r="E38" s="190">
        <v>7</v>
      </c>
      <c r="F38" s="190">
        <v>8</v>
      </c>
      <c r="G38" s="190">
        <v>8</v>
      </c>
      <c r="H38" s="190">
        <v>11</v>
      </c>
      <c r="I38" s="190">
        <v>8</v>
      </c>
      <c r="J38" s="190">
        <v>10</v>
      </c>
      <c r="K38" s="190">
        <v>8</v>
      </c>
      <c r="L38" s="190"/>
      <c r="M38" s="190"/>
      <c r="N38" s="190"/>
      <c r="O38" s="190"/>
      <c r="P38" s="190"/>
      <c r="Q38" s="173">
        <f t="shared" si="2"/>
        <v>83</v>
      </c>
      <c r="R38" s="177">
        <v>18</v>
      </c>
      <c r="V38" s="67" t="s">
        <v>71</v>
      </c>
      <c r="W38" s="68"/>
      <c r="X38" s="68"/>
      <c r="Y38" s="68"/>
      <c r="Z38" s="68"/>
      <c r="AA38" s="68"/>
      <c r="AB38" s="68"/>
      <c r="AC38" s="69"/>
      <c r="AX38" s="2"/>
      <c r="AY38" s="2"/>
      <c r="AZ38" s="2"/>
      <c r="BA38" s="2"/>
      <c r="BB38" s="2"/>
      <c r="BC38" s="2"/>
      <c r="BD38" s="2"/>
      <c r="BE38" s="2"/>
    </row>
    <row r="39" spans="1:57" ht="26.25">
      <c r="A39" s="175">
        <v>34</v>
      </c>
      <c r="B39" s="190">
        <v>7</v>
      </c>
      <c r="C39" s="190">
        <v>7</v>
      </c>
      <c r="D39" s="190">
        <v>8</v>
      </c>
      <c r="E39" s="190">
        <v>9</v>
      </c>
      <c r="F39" s="190">
        <v>8</v>
      </c>
      <c r="G39" s="190">
        <v>8</v>
      </c>
      <c r="H39" s="190">
        <v>9</v>
      </c>
      <c r="I39" s="190">
        <v>9</v>
      </c>
      <c r="J39" s="190">
        <v>10</v>
      </c>
      <c r="K39" s="190">
        <v>8</v>
      </c>
      <c r="L39" s="190"/>
      <c r="M39" s="190"/>
      <c r="N39" s="190"/>
      <c r="O39" s="190"/>
      <c r="P39" s="190"/>
      <c r="Q39" s="173">
        <f t="shared" si="2"/>
        <v>83</v>
      </c>
      <c r="R39" s="177">
        <v>17</v>
      </c>
      <c r="V39" s="57"/>
      <c r="W39" s="6" t="s">
        <v>72</v>
      </c>
      <c r="X39" s="16"/>
      <c r="AC39" s="50"/>
      <c r="AR39" s="16"/>
      <c r="AS39" s="16"/>
      <c r="AT39" s="16"/>
      <c r="AU39" s="16"/>
      <c r="AV39" s="16"/>
      <c r="AX39" s="3"/>
      <c r="AY39" s="3"/>
      <c r="AZ39" s="3"/>
      <c r="BA39" s="3"/>
      <c r="BB39" s="3"/>
      <c r="BC39" s="3"/>
      <c r="BD39" s="3"/>
      <c r="BE39" s="3"/>
    </row>
    <row r="40" spans="1:57" ht="26.25">
      <c r="A40" s="175">
        <v>35</v>
      </c>
      <c r="B40" s="190">
        <v>9</v>
      </c>
      <c r="C40" s="190">
        <v>8</v>
      </c>
      <c r="D40" s="190">
        <v>7</v>
      </c>
      <c r="E40" s="190">
        <v>8</v>
      </c>
      <c r="F40" s="190">
        <v>9</v>
      </c>
      <c r="G40" s="190">
        <v>8</v>
      </c>
      <c r="H40" s="190">
        <v>10</v>
      </c>
      <c r="I40" s="190">
        <v>10</v>
      </c>
      <c r="J40" s="190">
        <v>8</v>
      </c>
      <c r="K40" s="190">
        <v>10</v>
      </c>
      <c r="L40" s="190"/>
      <c r="M40" s="190"/>
      <c r="N40" s="190"/>
      <c r="O40" s="190"/>
      <c r="P40" s="190"/>
      <c r="Q40" s="173">
        <f t="shared" si="2"/>
        <v>87</v>
      </c>
      <c r="R40" s="177">
        <v>16</v>
      </c>
      <c r="V40" s="57"/>
      <c r="W40" s="16" t="s">
        <v>73</v>
      </c>
      <c r="X40" s="16"/>
      <c r="AC40" s="50"/>
      <c r="AR40" s="16"/>
      <c r="AS40" s="16"/>
      <c r="AT40" s="16"/>
      <c r="AU40" s="16"/>
      <c r="AV40" s="16"/>
      <c r="AX40" s="3"/>
      <c r="AY40" s="3"/>
      <c r="AZ40" s="3"/>
      <c r="BA40" s="3"/>
      <c r="BB40" s="3"/>
      <c r="BC40" s="3"/>
      <c r="BD40" s="3"/>
      <c r="BE40" s="3"/>
    </row>
    <row r="41" spans="1:57" ht="26.25">
      <c r="A41" s="175">
        <v>36</v>
      </c>
      <c r="B41" s="190">
        <v>10</v>
      </c>
      <c r="C41" s="190">
        <v>8</v>
      </c>
      <c r="D41" s="190">
        <v>7</v>
      </c>
      <c r="E41" s="190">
        <v>8</v>
      </c>
      <c r="F41" s="190">
        <v>8</v>
      </c>
      <c r="G41" s="190">
        <v>10</v>
      </c>
      <c r="H41" s="190">
        <v>11</v>
      </c>
      <c r="I41" s="190">
        <v>8</v>
      </c>
      <c r="J41" s="190">
        <v>8</v>
      </c>
      <c r="K41" s="190">
        <v>10</v>
      </c>
      <c r="L41" s="190"/>
      <c r="M41" s="190"/>
      <c r="N41" s="190"/>
      <c r="O41" s="190"/>
      <c r="P41" s="190"/>
      <c r="Q41" s="173">
        <f t="shared" si="2"/>
        <v>88</v>
      </c>
      <c r="R41" s="177">
        <v>16</v>
      </c>
      <c r="V41" s="57"/>
      <c r="W41" s="16" t="s">
        <v>74</v>
      </c>
      <c r="X41" s="16"/>
      <c r="AC41" s="50"/>
      <c r="AR41" s="16"/>
      <c r="AS41" s="16"/>
      <c r="AT41" s="16"/>
      <c r="AU41" s="16"/>
      <c r="AV41" s="16"/>
      <c r="AX41" s="3"/>
      <c r="AY41" s="3"/>
      <c r="AZ41" s="3"/>
      <c r="BA41" s="3"/>
      <c r="BB41" s="3"/>
      <c r="BC41" s="3"/>
      <c r="BD41" s="3"/>
      <c r="BE41" s="3"/>
    </row>
    <row r="42" spans="1:57" ht="27" thickBot="1">
      <c r="A42" s="175">
        <v>37</v>
      </c>
      <c r="B42" s="190">
        <v>9</v>
      </c>
      <c r="C42" s="190">
        <v>8</v>
      </c>
      <c r="D42" s="190">
        <v>10</v>
      </c>
      <c r="E42" s="190">
        <v>9</v>
      </c>
      <c r="F42" s="190">
        <v>8</v>
      </c>
      <c r="G42" s="190">
        <v>9</v>
      </c>
      <c r="H42" s="190">
        <v>8</v>
      </c>
      <c r="I42" s="190">
        <v>9</v>
      </c>
      <c r="J42" s="190">
        <v>8</v>
      </c>
      <c r="K42" s="190">
        <v>10</v>
      </c>
      <c r="L42" s="190"/>
      <c r="M42" s="190"/>
      <c r="N42" s="190"/>
      <c r="O42" s="190"/>
      <c r="P42" s="190"/>
      <c r="Q42" s="173">
        <f t="shared" si="2"/>
        <v>88</v>
      </c>
      <c r="R42" s="177">
        <v>17</v>
      </c>
      <c r="V42" s="53"/>
      <c r="W42" s="70" t="s">
        <v>75</v>
      </c>
      <c r="X42" s="70"/>
      <c r="Y42" s="51"/>
      <c r="Z42" s="51"/>
      <c r="AA42" s="51"/>
      <c r="AB42" s="51"/>
      <c r="AC42" s="54"/>
      <c r="AR42" s="16"/>
      <c r="AS42" s="16"/>
      <c r="AT42" s="16"/>
      <c r="AU42" s="16"/>
      <c r="AV42" s="16"/>
      <c r="AX42" s="3"/>
      <c r="AY42" s="3"/>
      <c r="AZ42" s="3"/>
      <c r="BA42" s="3"/>
      <c r="BB42" s="3"/>
      <c r="BC42" s="3"/>
      <c r="BD42" s="3"/>
      <c r="BE42" s="3"/>
    </row>
    <row r="43" spans="1:57" ht="26.25">
      <c r="A43" s="175">
        <v>38</v>
      </c>
      <c r="B43" s="190">
        <v>7</v>
      </c>
      <c r="C43" s="190">
        <v>7</v>
      </c>
      <c r="D43" s="190">
        <v>9</v>
      </c>
      <c r="E43" s="190">
        <v>8</v>
      </c>
      <c r="F43" s="190">
        <v>8</v>
      </c>
      <c r="G43" s="190">
        <v>10</v>
      </c>
      <c r="H43" s="190">
        <v>12</v>
      </c>
      <c r="I43" s="190">
        <v>10</v>
      </c>
      <c r="J43" s="190">
        <v>10</v>
      </c>
      <c r="K43" s="190">
        <v>9</v>
      </c>
      <c r="L43" s="190"/>
      <c r="M43" s="190"/>
      <c r="N43" s="190"/>
      <c r="O43" s="190"/>
      <c r="P43" s="190"/>
      <c r="Q43" s="173">
        <f t="shared" si="2"/>
        <v>90</v>
      </c>
      <c r="R43" s="177">
        <v>18</v>
      </c>
      <c r="AP43" s="16"/>
      <c r="AQ43" s="16"/>
      <c r="AR43" s="16"/>
      <c r="AS43" s="16"/>
      <c r="AT43" s="16"/>
      <c r="AU43" s="16"/>
      <c r="AV43" s="16"/>
      <c r="AX43" s="3"/>
      <c r="AY43" s="3"/>
      <c r="AZ43" s="3"/>
      <c r="BA43" s="3"/>
      <c r="BB43" s="3"/>
      <c r="BC43" s="3"/>
      <c r="BD43" s="3"/>
      <c r="BE43" s="3"/>
    </row>
    <row r="44" spans="1:57" ht="26.25">
      <c r="A44" s="175">
        <v>39</v>
      </c>
      <c r="B44" s="190">
        <v>8</v>
      </c>
      <c r="C44" s="190">
        <v>7</v>
      </c>
      <c r="D44" s="190">
        <v>8</v>
      </c>
      <c r="E44" s="190">
        <v>9</v>
      </c>
      <c r="F44" s="190">
        <v>8</v>
      </c>
      <c r="G44" s="190">
        <v>8</v>
      </c>
      <c r="H44" s="190">
        <v>10</v>
      </c>
      <c r="I44" s="190">
        <v>10</v>
      </c>
      <c r="J44" s="190">
        <v>10</v>
      </c>
      <c r="K44" s="190">
        <v>8</v>
      </c>
      <c r="L44" s="190"/>
      <c r="M44" s="190"/>
      <c r="N44" s="190"/>
      <c r="O44" s="190"/>
      <c r="P44" s="190"/>
      <c r="Q44" s="173">
        <f t="shared" si="2"/>
        <v>86</v>
      </c>
      <c r="R44" s="177">
        <v>17</v>
      </c>
      <c r="AX44" s="3"/>
      <c r="AY44" s="3"/>
      <c r="AZ44" s="3"/>
      <c r="BA44" s="3"/>
      <c r="BB44" s="3"/>
      <c r="BC44" s="3"/>
      <c r="BD44" s="3"/>
      <c r="BE44" s="3"/>
    </row>
    <row r="45" spans="1:57" ht="26.25">
      <c r="A45" s="33">
        <v>40</v>
      </c>
      <c r="B45" s="174"/>
      <c r="C45" s="174"/>
      <c r="D45" s="174"/>
      <c r="E45" s="174"/>
      <c r="F45" s="174"/>
      <c r="G45" s="174"/>
      <c r="H45" s="174"/>
      <c r="I45" s="174"/>
      <c r="J45" s="174"/>
      <c r="K45" s="174"/>
      <c r="L45" s="174"/>
      <c r="M45" s="174"/>
      <c r="N45" s="174"/>
      <c r="O45" s="174"/>
      <c r="P45" s="174"/>
      <c r="Q45" s="48" t="str">
        <f t="shared" si="2"/>
        <v/>
      </c>
      <c r="R45" s="49"/>
      <c r="V45" s="200" t="s">
        <v>87</v>
      </c>
      <c r="W45" s="199"/>
      <c r="X45" s="199"/>
      <c r="Y45" s="199"/>
      <c r="Z45" s="23"/>
      <c r="AX45" s="3"/>
      <c r="AY45" s="3"/>
      <c r="AZ45" s="3"/>
      <c r="BA45" s="3"/>
      <c r="BB45" s="3"/>
      <c r="BC45" s="3"/>
      <c r="BD45" s="3"/>
      <c r="BE45" s="3"/>
    </row>
    <row r="46" spans="1:57" ht="26.25">
      <c r="A46" s="33">
        <v>41</v>
      </c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8" t="str">
        <f t="shared" si="2"/>
        <v/>
      </c>
      <c r="R46" s="49"/>
    </row>
    <row r="47" spans="1:57" ht="26.25">
      <c r="A47" s="33">
        <v>42</v>
      </c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8" t="str">
        <f t="shared" si="2"/>
        <v/>
      </c>
      <c r="R47" s="49"/>
    </row>
    <row r="48" spans="1:57" ht="26.25">
      <c r="A48" s="33">
        <v>43</v>
      </c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8" t="str">
        <f t="shared" si="2"/>
        <v/>
      </c>
      <c r="R48" s="49"/>
    </row>
    <row r="49" spans="1:18" ht="26.25">
      <c r="A49" s="33">
        <v>44</v>
      </c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8" t="str">
        <f t="shared" si="2"/>
        <v/>
      </c>
      <c r="R49" s="49"/>
    </row>
    <row r="50" spans="1:18" ht="26.25">
      <c r="A50" s="33">
        <v>45</v>
      </c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8" t="str">
        <f t="shared" si="2"/>
        <v/>
      </c>
      <c r="R50" s="49"/>
    </row>
    <row r="51" spans="1:18" ht="26.25">
      <c r="A51" s="33">
        <v>46</v>
      </c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8" t="str">
        <f t="shared" si="2"/>
        <v/>
      </c>
      <c r="R51" s="49"/>
    </row>
    <row r="52" spans="1:18" ht="26.25">
      <c r="A52" s="33">
        <v>47</v>
      </c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8" t="str">
        <f t="shared" si="2"/>
        <v/>
      </c>
      <c r="R52" s="49"/>
    </row>
    <row r="53" spans="1:18" ht="26.25">
      <c r="A53" s="33">
        <v>48</v>
      </c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8" t="str">
        <f t="shared" si="2"/>
        <v/>
      </c>
      <c r="R53" s="49"/>
    </row>
    <row r="54" spans="1:18" ht="26.25">
      <c r="A54" s="33">
        <v>49</v>
      </c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8" t="str">
        <f t="shared" si="2"/>
        <v/>
      </c>
      <c r="R54" s="49"/>
    </row>
    <row r="55" spans="1:18" ht="26.25">
      <c r="A55" s="33">
        <v>50</v>
      </c>
      <c r="B55" s="41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8" t="str">
        <f t="shared" si="2"/>
        <v/>
      </c>
      <c r="R55" s="49"/>
    </row>
    <row r="56" spans="1:18" ht="26.25">
      <c r="A56" s="33">
        <v>51</v>
      </c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8" t="str">
        <f t="shared" si="2"/>
        <v/>
      </c>
      <c r="R56" s="49"/>
    </row>
    <row r="57" spans="1:18" ht="26.25">
      <c r="A57" s="33">
        <v>52</v>
      </c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8" t="str">
        <f t="shared" si="2"/>
        <v/>
      </c>
      <c r="R57" s="49"/>
    </row>
    <row r="58" spans="1:18" ht="26.25">
      <c r="A58" s="33">
        <v>53</v>
      </c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8" t="str">
        <f t="shared" si="2"/>
        <v/>
      </c>
      <c r="R58" s="49"/>
    </row>
    <row r="59" spans="1:18" ht="26.25">
      <c r="A59" s="33">
        <v>54</v>
      </c>
      <c r="B59" s="41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8" t="str">
        <f t="shared" si="2"/>
        <v/>
      </c>
      <c r="R59" s="49"/>
    </row>
    <row r="60" spans="1:18" ht="26.25">
      <c r="A60" s="33">
        <v>55</v>
      </c>
      <c r="B60" s="41"/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8" t="str">
        <f t="shared" si="2"/>
        <v/>
      </c>
      <c r="R60" s="49"/>
    </row>
    <row r="61" spans="1:18" ht="26.25">
      <c r="A61" s="33">
        <v>56</v>
      </c>
      <c r="B61" s="41"/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8" t="str">
        <f t="shared" si="2"/>
        <v/>
      </c>
      <c r="R61" s="49"/>
    </row>
    <row r="62" spans="1:18" ht="26.25">
      <c r="A62" s="33">
        <v>57</v>
      </c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8" t="str">
        <f t="shared" si="2"/>
        <v/>
      </c>
      <c r="R62" s="49"/>
    </row>
    <row r="63" spans="1:18" ht="26.25">
      <c r="A63" s="33">
        <v>58</v>
      </c>
      <c r="B63" s="41"/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41"/>
      <c r="Q63" s="48" t="str">
        <f t="shared" si="2"/>
        <v/>
      </c>
      <c r="R63" s="49"/>
    </row>
    <row r="64" spans="1:18" ht="26.25">
      <c r="A64" s="33">
        <v>59</v>
      </c>
      <c r="B64" s="41"/>
      <c r="C64" s="41"/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8" t="str">
        <f t="shared" si="2"/>
        <v/>
      </c>
      <c r="R64" s="49"/>
    </row>
    <row r="65" spans="1:18" ht="26.25">
      <c r="A65" s="33">
        <v>60</v>
      </c>
      <c r="B65" s="41"/>
      <c r="C65" s="41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1"/>
      <c r="P65" s="41"/>
      <c r="Q65" s="48" t="str">
        <f>IF(COUNT(B65:P65)=0,"",SUM(B65:P65))</f>
        <v/>
      </c>
      <c r="R65" s="49"/>
    </row>
    <row r="66" spans="1:18" ht="26.25">
      <c r="A66" s="33">
        <v>61</v>
      </c>
      <c r="B66" s="41"/>
      <c r="C66" s="41"/>
      <c r="D66" s="41"/>
      <c r="E66" s="41"/>
      <c r="F66" s="41"/>
      <c r="G66" s="41"/>
      <c r="H66" s="41"/>
      <c r="I66" s="41"/>
      <c r="J66" s="41"/>
      <c r="K66" s="41"/>
      <c r="L66" s="41"/>
      <c r="M66" s="41"/>
      <c r="N66" s="41"/>
      <c r="O66" s="41"/>
      <c r="P66" s="41"/>
      <c r="Q66" s="48" t="str">
        <f t="shared" ref="Q66:Q105" si="7">IF(COUNT(B66:P66)=0,"",SUM(B66:P66))</f>
        <v/>
      </c>
      <c r="R66" s="49"/>
    </row>
    <row r="67" spans="1:18" ht="26.25">
      <c r="A67" s="33">
        <v>62</v>
      </c>
      <c r="B67" s="41"/>
      <c r="C67" s="41"/>
      <c r="D67" s="41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41"/>
      <c r="P67" s="41"/>
      <c r="Q67" s="48" t="str">
        <f t="shared" si="7"/>
        <v/>
      </c>
      <c r="R67" s="49"/>
    </row>
    <row r="68" spans="1:18" ht="26.25">
      <c r="A68" s="33">
        <v>63</v>
      </c>
      <c r="B68" s="41"/>
      <c r="C68" s="41"/>
      <c r="D68" s="41"/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41"/>
      <c r="P68" s="41"/>
      <c r="Q68" s="48" t="str">
        <f t="shared" si="7"/>
        <v/>
      </c>
      <c r="R68" s="49"/>
    </row>
    <row r="69" spans="1:18" ht="26.25">
      <c r="A69" s="33">
        <v>64</v>
      </c>
      <c r="B69" s="41"/>
      <c r="C69" s="41"/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41"/>
      <c r="Q69" s="48" t="str">
        <f t="shared" si="7"/>
        <v/>
      </c>
      <c r="R69" s="49"/>
    </row>
    <row r="70" spans="1:18" ht="26.25">
      <c r="A70" s="33">
        <v>65</v>
      </c>
      <c r="B70" s="41"/>
      <c r="C70" s="41"/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41"/>
      <c r="P70" s="41"/>
      <c r="Q70" s="48" t="str">
        <f t="shared" si="7"/>
        <v/>
      </c>
      <c r="R70" s="49"/>
    </row>
    <row r="71" spans="1:18" ht="26.25">
      <c r="A71" s="33">
        <v>66</v>
      </c>
      <c r="B71" s="41"/>
      <c r="C71" s="41"/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41"/>
      <c r="Q71" s="48" t="str">
        <f t="shared" si="7"/>
        <v/>
      </c>
      <c r="R71" s="49"/>
    </row>
    <row r="72" spans="1:18" ht="26.25">
      <c r="A72" s="33">
        <v>67</v>
      </c>
      <c r="B72" s="41"/>
      <c r="C72" s="41"/>
      <c r="D72" s="41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41"/>
      <c r="P72" s="41"/>
      <c r="Q72" s="48" t="str">
        <f t="shared" si="7"/>
        <v/>
      </c>
      <c r="R72" s="49"/>
    </row>
    <row r="73" spans="1:18" ht="26.25">
      <c r="A73" s="33">
        <v>68</v>
      </c>
      <c r="B73" s="41"/>
      <c r="C73" s="41"/>
      <c r="D73" s="41"/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41"/>
      <c r="P73" s="41"/>
      <c r="Q73" s="48" t="str">
        <f t="shared" si="7"/>
        <v/>
      </c>
      <c r="R73" s="49"/>
    </row>
    <row r="74" spans="1:18" ht="26.25">
      <c r="A74" s="33">
        <v>69</v>
      </c>
      <c r="B74" s="41"/>
      <c r="C74" s="41"/>
      <c r="D74" s="41"/>
      <c r="E74" s="41"/>
      <c r="F74" s="41"/>
      <c r="G74" s="41"/>
      <c r="H74" s="41"/>
      <c r="I74" s="41"/>
      <c r="J74" s="41"/>
      <c r="K74" s="41"/>
      <c r="L74" s="41"/>
      <c r="M74" s="41"/>
      <c r="N74" s="41"/>
      <c r="O74" s="41"/>
      <c r="P74" s="41"/>
      <c r="Q74" s="48" t="str">
        <f t="shared" si="7"/>
        <v/>
      </c>
      <c r="R74" s="49"/>
    </row>
    <row r="75" spans="1:18" ht="26.25">
      <c r="A75" s="33">
        <v>70</v>
      </c>
      <c r="B75" s="41"/>
      <c r="C75" s="41"/>
      <c r="D75" s="41"/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8" t="str">
        <f t="shared" si="7"/>
        <v/>
      </c>
      <c r="R75" s="49"/>
    </row>
    <row r="76" spans="1:18" ht="26.25">
      <c r="A76" s="33">
        <v>71</v>
      </c>
      <c r="B76" s="41"/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8" t="str">
        <f t="shared" si="7"/>
        <v/>
      </c>
      <c r="R76" s="49"/>
    </row>
    <row r="77" spans="1:18" ht="26.25">
      <c r="A77" s="33">
        <v>72</v>
      </c>
      <c r="B77" s="41"/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8" t="str">
        <f t="shared" si="7"/>
        <v/>
      </c>
      <c r="R77" s="49"/>
    </row>
    <row r="78" spans="1:18" ht="26.25">
      <c r="A78" s="33">
        <v>73</v>
      </c>
      <c r="B78" s="41"/>
      <c r="C78" s="41"/>
      <c r="D78" s="41"/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41"/>
      <c r="P78" s="41"/>
      <c r="Q78" s="48" t="str">
        <f t="shared" si="7"/>
        <v/>
      </c>
      <c r="R78" s="49"/>
    </row>
    <row r="79" spans="1:18" ht="26.25">
      <c r="A79" s="33">
        <v>74</v>
      </c>
      <c r="B79" s="41"/>
      <c r="C79" s="41"/>
      <c r="D79" s="41"/>
      <c r="E79" s="41"/>
      <c r="F79" s="41"/>
      <c r="G79" s="41"/>
      <c r="H79" s="41"/>
      <c r="I79" s="41"/>
      <c r="J79" s="41"/>
      <c r="K79" s="41"/>
      <c r="L79" s="41"/>
      <c r="M79" s="41"/>
      <c r="N79" s="41"/>
      <c r="O79" s="41"/>
      <c r="P79" s="41"/>
      <c r="Q79" s="48" t="str">
        <f t="shared" si="7"/>
        <v/>
      </c>
      <c r="R79" s="49"/>
    </row>
    <row r="80" spans="1:18" ht="26.25">
      <c r="A80" s="33">
        <v>75</v>
      </c>
      <c r="B80" s="41"/>
      <c r="C80" s="41"/>
      <c r="D80" s="41"/>
      <c r="E80" s="41"/>
      <c r="F80" s="41"/>
      <c r="G80" s="41"/>
      <c r="H80" s="41"/>
      <c r="I80" s="41"/>
      <c r="J80" s="41"/>
      <c r="K80" s="41"/>
      <c r="L80" s="41"/>
      <c r="M80" s="41"/>
      <c r="N80" s="41"/>
      <c r="O80" s="41"/>
      <c r="P80" s="41"/>
      <c r="Q80" s="48" t="str">
        <f t="shared" si="7"/>
        <v/>
      </c>
      <c r="R80" s="49"/>
    </row>
    <row r="81" spans="1:18" ht="26.25">
      <c r="A81" s="33">
        <v>76</v>
      </c>
      <c r="B81" s="41"/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48" t="str">
        <f t="shared" si="7"/>
        <v/>
      </c>
      <c r="R81" s="49"/>
    </row>
    <row r="82" spans="1:18" ht="26.25">
      <c r="A82" s="33">
        <v>77</v>
      </c>
      <c r="B82" s="41"/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8" t="str">
        <f t="shared" si="7"/>
        <v/>
      </c>
      <c r="R82" s="49"/>
    </row>
    <row r="83" spans="1:18" ht="26.25">
      <c r="A83" s="33">
        <v>78</v>
      </c>
      <c r="B83" s="41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8" t="str">
        <f t="shared" si="7"/>
        <v/>
      </c>
      <c r="R83" s="49"/>
    </row>
    <row r="84" spans="1:18" ht="26.25">
      <c r="A84" s="33">
        <v>79</v>
      </c>
      <c r="B84" s="41"/>
      <c r="C84" s="41"/>
      <c r="D84" s="41"/>
      <c r="E84" s="41"/>
      <c r="F84" s="41"/>
      <c r="G84" s="41"/>
      <c r="H84" s="41"/>
      <c r="I84" s="41"/>
      <c r="J84" s="41"/>
      <c r="K84" s="41"/>
      <c r="L84" s="41"/>
      <c r="M84" s="41"/>
      <c r="N84" s="41"/>
      <c r="O84" s="41"/>
      <c r="P84" s="41"/>
      <c r="Q84" s="48" t="str">
        <f t="shared" si="7"/>
        <v/>
      </c>
      <c r="R84" s="49"/>
    </row>
    <row r="85" spans="1:18" ht="26.25">
      <c r="A85" s="33">
        <v>80</v>
      </c>
      <c r="B85" s="41"/>
      <c r="C85" s="41"/>
      <c r="D85" s="41"/>
      <c r="E85" s="41"/>
      <c r="F85" s="41"/>
      <c r="G85" s="41"/>
      <c r="H85" s="41"/>
      <c r="I85" s="41"/>
      <c r="J85" s="41"/>
      <c r="K85" s="41"/>
      <c r="L85" s="41"/>
      <c r="M85" s="41"/>
      <c r="N85" s="41"/>
      <c r="O85" s="41"/>
      <c r="P85" s="41"/>
      <c r="Q85" s="48" t="str">
        <f t="shared" si="7"/>
        <v/>
      </c>
      <c r="R85" s="49"/>
    </row>
    <row r="86" spans="1:18" ht="26.25">
      <c r="A86" s="33">
        <v>81</v>
      </c>
      <c r="B86" s="41"/>
      <c r="C86" s="41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41"/>
      <c r="P86" s="41"/>
      <c r="Q86" s="48" t="str">
        <f t="shared" si="7"/>
        <v/>
      </c>
      <c r="R86" s="49"/>
    </row>
    <row r="87" spans="1:18" ht="26.25">
      <c r="A87" s="33">
        <v>82</v>
      </c>
      <c r="B87" s="41"/>
      <c r="C87" s="41"/>
      <c r="D87" s="41"/>
      <c r="E87" s="41"/>
      <c r="F87" s="41"/>
      <c r="G87" s="41"/>
      <c r="H87" s="41"/>
      <c r="I87" s="41"/>
      <c r="J87" s="41"/>
      <c r="K87" s="41"/>
      <c r="L87" s="41"/>
      <c r="M87" s="41"/>
      <c r="N87" s="41"/>
      <c r="O87" s="41"/>
      <c r="P87" s="41"/>
      <c r="Q87" s="48" t="str">
        <f t="shared" si="7"/>
        <v/>
      </c>
      <c r="R87" s="49"/>
    </row>
    <row r="88" spans="1:18" ht="26.25">
      <c r="A88" s="33">
        <v>83</v>
      </c>
      <c r="B88" s="41"/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41"/>
      <c r="P88" s="41"/>
      <c r="Q88" s="48" t="str">
        <f t="shared" si="7"/>
        <v/>
      </c>
      <c r="R88" s="49"/>
    </row>
    <row r="89" spans="1:18" ht="26.25">
      <c r="A89" s="33">
        <v>84</v>
      </c>
      <c r="B89" s="41"/>
      <c r="C89" s="41"/>
      <c r="D89" s="41"/>
      <c r="E89" s="41"/>
      <c r="F89" s="41"/>
      <c r="G89" s="41"/>
      <c r="H89" s="41"/>
      <c r="I89" s="41"/>
      <c r="J89" s="41"/>
      <c r="K89" s="41"/>
      <c r="L89" s="41"/>
      <c r="M89" s="41"/>
      <c r="N89" s="41"/>
      <c r="O89" s="41"/>
      <c r="P89" s="41"/>
      <c r="Q89" s="48" t="str">
        <f t="shared" si="7"/>
        <v/>
      </c>
      <c r="R89" s="49"/>
    </row>
    <row r="90" spans="1:18" ht="26.25">
      <c r="A90" s="33">
        <v>85</v>
      </c>
      <c r="B90" s="41"/>
      <c r="C90" s="41"/>
      <c r="D90" s="41"/>
      <c r="E90" s="41"/>
      <c r="F90" s="41"/>
      <c r="G90" s="41"/>
      <c r="H90" s="41"/>
      <c r="I90" s="41"/>
      <c r="J90" s="41"/>
      <c r="K90" s="41"/>
      <c r="L90" s="41"/>
      <c r="M90" s="41"/>
      <c r="N90" s="41"/>
      <c r="O90" s="41"/>
      <c r="P90" s="41"/>
      <c r="Q90" s="48" t="str">
        <f t="shared" si="7"/>
        <v/>
      </c>
      <c r="R90" s="49"/>
    </row>
    <row r="91" spans="1:18" ht="26.25">
      <c r="A91" s="33">
        <v>86</v>
      </c>
      <c r="B91" s="41"/>
      <c r="C91" s="41"/>
      <c r="D91" s="41"/>
      <c r="E91" s="41"/>
      <c r="F91" s="41"/>
      <c r="G91" s="41"/>
      <c r="H91" s="41"/>
      <c r="I91" s="41"/>
      <c r="J91" s="41"/>
      <c r="K91" s="41"/>
      <c r="L91" s="41"/>
      <c r="M91" s="41"/>
      <c r="N91" s="41"/>
      <c r="O91" s="41"/>
      <c r="P91" s="41"/>
      <c r="Q91" s="48" t="str">
        <f t="shared" si="7"/>
        <v/>
      </c>
      <c r="R91" s="49"/>
    </row>
    <row r="92" spans="1:18" ht="26.25">
      <c r="A92" s="33">
        <v>87</v>
      </c>
      <c r="B92" s="41"/>
      <c r="C92" s="41"/>
      <c r="D92" s="41"/>
      <c r="E92" s="41"/>
      <c r="F92" s="41"/>
      <c r="G92" s="41"/>
      <c r="H92" s="41"/>
      <c r="I92" s="41"/>
      <c r="J92" s="41"/>
      <c r="K92" s="41"/>
      <c r="L92" s="41"/>
      <c r="M92" s="41"/>
      <c r="N92" s="41"/>
      <c r="O92" s="41"/>
      <c r="P92" s="41"/>
      <c r="Q92" s="48" t="str">
        <f t="shared" si="7"/>
        <v/>
      </c>
      <c r="R92" s="49"/>
    </row>
    <row r="93" spans="1:18" ht="26.25">
      <c r="A93" s="33">
        <v>88</v>
      </c>
      <c r="B93" s="41"/>
      <c r="C93" s="41"/>
      <c r="D93" s="41"/>
      <c r="E93" s="41"/>
      <c r="F93" s="41"/>
      <c r="G93" s="41"/>
      <c r="H93" s="41"/>
      <c r="I93" s="41"/>
      <c r="J93" s="41"/>
      <c r="K93" s="41"/>
      <c r="L93" s="41"/>
      <c r="M93" s="41"/>
      <c r="N93" s="41"/>
      <c r="O93" s="41"/>
      <c r="P93" s="41"/>
      <c r="Q93" s="48" t="str">
        <f t="shared" si="7"/>
        <v/>
      </c>
      <c r="R93" s="49"/>
    </row>
    <row r="94" spans="1:18" ht="26.25">
      <c r="A94" s="33">
        <v>89</v>
      </c>
      <c r="B94" s="41"/>
      <c r="C94" s="41"/>
      <c r="D94" s="41"/>
      <c r="E94" s="41"/>
      <c r="F94" s="41"/>
      <c r="G94" s="41"/>
      <c r="H94" s="41"/>
      <c r="I94" s="41"/>
      <c r="J94" s="41"/>
      <c r="K94" s="41"/>
      <c r="L94" s="41"/>
      <c r="M94" s="41"/>
      <c r="N94" s="41"/>
      <c r="O94" s="41"/>
      <c r="P94" s="41"/>
      <c r="Q94" s="48" t="str">
        <f t="shared" si="7"/>
        <v/>
      </c>
      <c r="R94" s="49"/>
    </row>
    <row r="95" spans="1:18" ht="26.25">
      <c r="A95" s="33">
        <v>90</v>
      </c>
      <c r="B95" s="41"/>
      <c r="C95" s="41"/>
      <c r="D95" s="41"/>
      <c r="E95" s="41"/>
      <c r="F95" s="41"/>
      <c r="G95" s="41"/>
      <c r="H95" s="41"/>
      <c r="I95" s="41"/>
      <c r="J95" s="41"/>
      <c r="K95" s="41"/>
      <c r="L95" s="41"/>
      <c r="M95" s="41"/>
      <c r="N95" s="41"/>
      <c r="O95" s="41"/>
      <c r="P95" s="41"/>
      <c r="Q95" s="48" t="str">
        <f t="shared" si="7"/>
        <v/>
      </c>
      <c r="R95" s="49"/>
    </row>
    <row r="96" spans="1:18" ht="26.25">
      <c r="A96" s="33">
        <v>91</v>
      </c>
      <c r="B96" s="41"/>
      <c r="C96" s="41"/>
      <c r="D96" s="41"/>
      <c r="E96" s="41"/>
      <c r="F96" s="41"/>
      <c r="G96" s="41"/>
      <c r="H96" s="41"/>
      <c r="I96" s="41"/>
      <c r="J96" s="41"/>
      <c r="K96" s="41"/>
      <c r="L96" s="41"/>
      <c r="M96" s="41"/>
      <c r="N96" s="41"/>
      <c r="O96" s="41"/>
      <c r="P96" s="41"/>
      <c r="Q96" s="48" t="str">
        <f t="shared" si="7"/>
        <v/>
      </c>
      <c r="R96" s="49"/>
    </row>
    <row r="97" spans="1:18" ht="26.25">
      <c r="A97" s="33">
        <v>92</v>
      </c>
      <c r="B97" s="41"/>
      <c r="C97" s="41"/>
      <c r="D97" s="41"/>
      <c r="E97" s="41"/>
      <c r="F97" s="41"/>
      <c r="G97" s="41"/>
      <c r="H97" s="41"/>
      <c r="I97" s="41"/>
      <c r="J97" s="41"/>
      <c r="K97" s="41"/>
      <c r="L97" s="41"/>
      <c r="M97" s="41"/>
      <c r="N97" s="41"/>
      <c r="O97" s="41"/>
      <c r="P97" s="41"/>
      <c r="Q97" s="48" t="str">
        <f t="shared" si="7"/>
        <v/>
      </c>
      <c r="R97" s="49"/>
    </row>
    <row r="98" spans="1:18" ht="26.25">
      <c r="A98" s="33">
        <v>93</v>
      </c>
      <c r="B98" s="41"/>
      <c r="C98" s="41"/>
      <c r="D98" s="41"/>
      <c r="E98" s="41"/>
      <c r="F98" s="41"/>
      <c r="G98" s="41"/>
      <c r="H98" s="41"/>
      <c r="I98" s="41"/>
      <c r="J98" s="41"/>
      <c r="K98" s="41"/>
      <c r="L98" s="41"/>
      <c r="M98" s="41"/>
      <c r="N98" s="41"/>
      <c r="O98" s="41"/>
      <c r="P98" s="41"/>
      <c r="Q98" s="48" t="str">
        <f t="shared" si="7"/>
        <v/>
      </c>
      <c r="R98" s="49"/>
    </row>
    <row r="99" spans="1:18" ht="26.25">
      <c r="A99" s="33">
        <v>94</v>
      </c>
      <c r="B99" s="41"/>
      <c r="C99" s="41"/>
      <c r="D99" s="41"/>
      <c r="E99" s="41"/>
      <c r="F99" s="41"/>
      <c r="G99" s="41"/>
      <c r="H99" s="41"/>
      <c r="I99" s="41"/>
      <c r="J99" s="41"/>
      <c r="K99" s="41"/>
      <c r="L99" s="41"/>
      <c r="M99" s="41"/>
      <c r="N99" s="41"/>
      <c r="O99" s="41"/>
      <c r="P99" s="41"/>
      <c r="Q99" s="48" t="str">
        <f t="shared" si="7"/>
        <v/>
      </c>
      <c r="R99" s="49"/>
    </row>
    <row r="100" spans="1:18" ht="26.25">
      <c r="A100" s="33">
        <v>95</v>
      </c>
      <c r="B100" s="41"/>
      <c r="C100" s="41"/>
      <c r="D100" s="41"/>
      <c r="E100" s="41"/>
      <c r="F100" s="41"/>
      <c r="G100" s="41"/>
      <c r="H100" s="41"/>
      <c r="I100" s="41"/>
      <c r="J100" s="41"/>
      <c r="K100" s="41"/>
      <c r="L100" s="41"/>
      <c r="M100" s="41"/>
      <c r="N100" s="41"/>
      <c r="O100" s="41"/>
      <c r="P100" s="41"/>
      <c r="Q100" s="48" t="str">
        <f t="shared" si="7"/>
        <v/>
      </c>
      <c r="R100" s="49"/>
    </row>
    <row r="101" spans="1:18" ht="26.25">
      <c r="A101" s="33">
        <v>96</v>
      </c>
      <c r="B101" s="41"/>
      <c r="C101" s="41"/>
      <c r="D101" s="41"/>
      <c r="E101" s="41"/>
      <c r="F101" s="41"/>
      <c r="G101" s="41"/>
      <c r="H101" s="41"/>
      <c r="I101" s="41"/>
      <c r="J101" s="41"/>
      <c r="K101" s="41"/>
      <c r="L101" s="41"/>
      <c r="M101" s="41"/>
      <c r="N101" s="41"/>
      <c r="O101" s="41"/>
      <c r="P101" s="41"/>
      <c r="Q101" s="48" t="str">
        <f t="shared" si="7"/>
        <v/>
      </c>
      <c r="R101" s="49"/>
    </row>
    <row r="102" spans="1:18" ht="26.25">
      <c r="A102" s="33">
        <v>97</v>
      </c>
      <c r="B102" s="41"/>
      <c r="C102" s="41"/>
      <c r="D102" s="41"/>
      <c r="E102" s="41"/>
      <c r="F102" s="41"/>
      <c r="G102" s="41"/>
      <c r="H102" s="41"/>
      <c r="I102" s="41"/>
      <c r="J102" s="41"/>
      <c r="K102" s="41"/>
      <c r="L102" s="41"/>
      <c r="M102" s="41"/>
      <c r="N102" s="41"/>
      <c r="O102" s="41"/>
      <c r="P102" s="41"/>
      <c r="Q102" s="48" t="str">
        <f t="shared" si="7"/>
        <v/>
      </c>
      <c r="R102" s="49"/>
    </row>
    <row r="103" spans="1:18" ht="26.25">
      <c r="A103" s="33">
        <v>98</v>
      </c>
      <c r="B103" s="41"/>
      <c r="C103" s="41"/>
      <c r="D103" s="41"/>
      <c r="E103" s="41"/>
      <c r="F103" s="41"/>
      <c r="G103" s="41"/>
      <c r="H103" s="41"/>
      <c r="I103" s="41"/>
      <c r="J103" s="41"/>
      <c r="K103" s="41"/>
      <c r="L103" s="41"/>
      <c r="M103" s="41"/>
      <c r="N103" s="41"/>
      <c r="O103" s="41"/>
      <c r="P103" s="41"/>
      <c r="Q103" s="48" t="str">
        <f t="shared" si="7"/>
        <v/>
      </c>
      <c r="R103" s="49"/>
    </row>
    <row r="104" spans="1:18" ht="26.25">
      <c r="A104" s="33">
        <v>99</v>
      </c>
      <c r="B104" s="41"/>
      <c r="C104" s="41"/>
      <c r="D104" s="41"/>
      <c r="E104" s="41"/>
      <c r="F104" s="41"/>
      <c r="G104" s="41"/>
      <c r="H104" s="41"/>
      <c r="I104" s="41"/>
      <c r="J104" s="41"/>
      <c r="K104" s="41"/>
      <c r="L104" s="41"/>
      <c r="M104" s="41"/>
      <c r="N104" s="41"/>
      <c r="O104" s="41"/>
      <c r="P104" s="41"/>
      <c r="Q104" s="48" t="str">
        <f>IF(COUNT(B104:P104)=0,"",SUM(B104:P104))</f>
        <v/>
      </c>
      <c r="R104" s="49"/>
    </row>
    <row r="105" spans="1:18" ht="26.25">
      <c r="A105" s="33">
        <v>100</v>
      </c>
      <c r="B105" s="41"/>
      <c r="C105" s="41"/>
      <c r="D105" s="41"/>
      <c r="E105" s="41"/>
      <c r="F105" s="41"/>
      <c r="G105" s="41"/>
      <c r="H105" s="41"/>
      <c r="I105" s="41"/>
      <c r="J105" s="41"/>
      <c r="K105" s="41"/>
      <c r="L105" s="41"/>
      <c r="M105" s="41"/>
      <c r="N105" s="41"/>
      <c r="O105" s="41"/>
      <c r="P105" s="41"/>
      <c r="Q105" s="48" t="str">
        <f t="shared" si="7"/>
        <v/>
      </c>
      <c r="R105" s="49"/>
    </row>
    <row r="106" spans="1:18" ht="26.25">
      <c r="A106" s="43" t="s">
        <v>22</v>
      </c>
      <c r="B106" s="33">
        <f>SUM(B5:B105)</f>
        <v>324</v>
      </c>
      <c r="C106" s="33">
        <f t="shared" ref="C106:P106" si="8">SUM(C5:C105)</f>
        <v>331</v>
      </c>
      <c r="D106" s="33">
        <f t="shared" si="8"/>
        <v>335</v>
      </c>
      <c r="E106" s="33">
        <f t="shared" si="8"/>
        <v>329</v>
      </c>
      <c r="F106" s="33">
        <f t="shared" si="8"/>
        <v>340</v>
      </c>
      <c r="G106" s="33">
        <f t="shared" si="8"/>
        <v>343</v>
      </c>
      <c r="H106" s="33">
        <f t="shared" si="8"/>
        <v>394</v>
      </c>
      <c r="I106" s="33">
        <f t="shared" si="8"/>
        <v>353</v>
      </c>
      <c r="J106" s="33">
        <f t="shared" si="8"/>
        <v>339</v>
      </c>
      <c r="K106" s="33">
        <f t="shared" si="8"/>
        <v>371</v>
      </c>
      <c r="L106" s="33">
        <f t="shared" si="8"/>
        <v>0</v>
      </c>
      <c r="M106" s="33">
        <f t="shared" si="8"/>
        <v>0</v>
      </c>
      <c r="N106" s="33">
        <f t="shared" si="8"/>
        <v>0</v>
      </c>
      <c r="O106" s="33">
        <f t="shared" si="8"/>
        <v>0</v>
      </c>
      <c r="P106" s="33">
        <f t="shared" si="8"/>
        <v>0</v>
      </c>
      <c r="Q106" s="33">
        <f>SUM(B106:P106)</f>
        <v>3459</v>
      </c>
      <c r="R106" s="33">
        <f>SUM(R6:R105)</f>
        <v>648</v>
      </c>
    </row>
    <row r="107" spans="1:18" ht="26.25">
      <c r="A107" s="44" t="s">
        <v>24</v>
      </c>
      <c r="B107" s="45">
        <f>AVERAGE(B5:B105)</f>
        <v>8.1</v>
      </c>
      <c r="C107" s="45">
        <f t="shared" ref="C107:P107" si="9">AVERAGE(C5:C105)</f>
        <v>8.2750000000000004</v>
      </c>
      <c r="D107" s="45">
        <f t="shared" si="9"/>
        <v>8.375</v>
      </c>
      <c r="E107" s="45">
        <f t="shared" si="9"/>
        <v>8.2249999999999996</v>
      </c>
      <c r="F107" s="45">
        <f t="shared" si="9"/>
        <v>8.5</v>
      </c>
      <c r="G107" s="45">
        <f t="shared" si="9"/>
        <v>8.5749999999999993</v>
      </c>
      <c r="H107" s="45">
        <f t="shared" si="9"/>
        <v>9.85</v>
      </c>
      <c r="I107" s="45">
        <f t="shared" si="9"/>
        <v>8.8249999999999993</v>
      </c>
      <c r="J107" s="45">
        <f t="shared" si="9"/>
        <v>8.4749999999999996</v>
      </c>
      <c r="K107" s="45">
        <f t="shared" si="9"/>
        <v>9.2750000000000004</v>
      </c>
      <c r="L107" s="45" t="e">
        <f t="shared" si="9"/>
        <v>#DIV/0!</v>
      </c>
      <c r="M107" s="45" t="e">
        <f t="shared" si="9"/>
        <v>#DIV/0!</v>
      </c>
      <c r="N107" s="45" t="e">
        <f t="shared" si="9"/>
        <v>#DIV/0!</v>
      </c>
      <c r="O107" s="45" t="e">
        <f t="shared" si="9"/>
        <v>#DIV/0!</v>
      </c>
      <c r="P107" s="45" t="e">
        <f t="shared" si="9"/>
        <v>#DIV/0!</v>
      </c>
      <c r="Q107" s="45">
        <f>AVERAGE(B6:P105)</f>
        <v>8.5948717948717945</v>
      </c>
      <c r="R107" s="45">
        <f>AVERAGE(R6:R105)</f>
        <v>16.615384615384617</v>
      </c>
    </row>
    <row r="108" spans="1:18" ht="26.25">
      <c r="A108" s="44" t="s">
        <v>25</v>
      </c>
      <c r="B108" s="45">
        <f>_xlfn.STDEV.S(B5:B105)</f>
        <v>0.81019149366693355</v>
      </c>
      <c r="C108" s="45">
        <f t="shared" ref="C108:P108" si="10">_xlfn.STDEV.S(C5:C105)</f>
        <v>0.96043526457325334</v>
      </c>
      <c r="D108" s="45">
        <f t="shared" si="10"/>
        <v>0.74032217518923682</v>
      </c>
      <c r="E108" s="45">
        <f t="shared" si="10"/>
        <v>0.65973965339094975</v>
      </c>
      <c r="F108" s="45">
        <f t="shared" si="10"/>
        <v>0.71611487403943286</v>
      </c>
      <c r="G108" s="45">
        <f t="shared" si="10"/>
        <v>0.74721705904866309</v>
      </c>
      <c r="H108" s="45">
        <f t="shared" si="10"/>
        <v>1.1668498024760767</v>
      </c>
      <c r="I108" s="45">
        <f t="shared" si="10"/>
        <v>0.67510682915315778</v>
      </c>
      <c r="J108" s="45">
        <f t="shared" si="10"/>
        <v>0.93335622682545161</v>
      </c>
      <c r="K108" s="45">
        <f t="shared" si="10"/>
        <v>1.3202078313465329</v>
      </c>
      <c r="L108" s="45" t="e">
        <f t="shared" si="10"/>
        <v>#DIV/0!</v>
      </c>
      <c r="M108" s="45" t="e">
        <f t="shared" si="10"/>
        <v>#DIV/0!</v>
      </c>
      <c r="N108" s="45" t="e">
        <f t="shared" si="10"/>
        <v>#DIV/0!</v>
      </c>
      <c r="O108" s="45" t="e">
        <f t="shared" si="10"/>
        <v>#DIV/0!</v>
      </c>
      <c r="P108" s="45" t="e">
        <f t="shared" si="10"/>
        <v>#DIV/0!</v>
      </c>
      <c r="Q108" s="45">
        <f>_xlfn.STDEV.S(B6:P105)</f>
        <v>0.96997302534478425</v>
      </c>
      <c r="R108" s="45">
        <f>_xlfn.STDEV.S(R6:R105)</f>
        <v>0.8148420775438836</v>
      </c>
    </row>
    <row r="109" spans="1:18" ht="26.25">
      <c r="A109" s="46" t="s">
        <v>26</v>
      </c>
      <c r="B109" s="26">
        <f t="shared" ref="B109:P109" si="11">IF(B106=0,0,B107/B5*100)</f>
        <v>81</v>
      </c>
      <c r="C109" s="26">
        <f t="shared" si="11"/>
        <v>75.227272727272734</v>
      </c>
      <c r="D109" s="26">
        <f t="shared" si="11"/>
        <v>83.75</v>
      </c>
      <c r="E109" s="26">
        <f t="shared" si="11"/>
        <v>82.25</v>
      </c>
      <c r="F109" s="26">
        <f t="shared" si="11"/>
        <v>77.272727272727266</v>
      </c>
      <c r="G109" s="26">
        <f t="shared" si="11"/>
        <v>85.75</v>
      </c>
      <c r="H109" s="26">
        <f t="shared" si="11"/>
        <v>75.769230769230774</v>
      </c>
      <c r="I109" s="26">
        <f t="shared" si="11"/>
        <v>88.25</v>
      </c>
      <c r="J109" s="26">
        <f t="shared" si="11"/>
        <v>84.749999999999986</v>
      </c>
      <c r="K109" s="26">
        <f t="shared" si="11"/>
        <v>77.291666666666671</v>
      </c>
      <c r="L109" s="26">
        <f t="shared" si="11"/>
        <v>0</v>
      </c>
      <c r="M109" s="26">
        <f t="shared" si="11"/>
        <v>0</v>
      </c>
      <c r="N109" s="26">
        <f t="shared" si="11"/>
        <v>0</v>
      </c>
      <c r="O109" s="26">
        <f t="shared" si="11"/>
        <v>0</v>
      </c>
      <c r="P109" s="26">
        <f t="shared" si="11"/>
        <v>0</v>
      </c>
      <c r="Q109" s="22">
        <f>(Q106/Q5)/V20*100</f>
        <v>82.890007189072605</v>
      </c>
      <c r="R109" s="22">
        <f>(R106/R5)/V21*100</f>
        <v>83.076923076923066</v>
      </c>
    </row>
    <row r="110" spans="1:18" ht="26.25">
      <c r="A110" s="9"/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22" t="s">
        <v>49</v>
      </c>
      <c r="R110" s="22" t="s">
        <v>29</v>
      </c>
    </row>
  </sheetData>
  <mergeCells count="17">
    <mergeCell ref="A1:R1"/>
    <mergeCell ref="A2:R2"/>
    <mergeCell ref="B3:P3"/>
    <mergeCell ref="Q3:Q4"/>
    <mergeCell ref="R3:R4"/>
    <mergeCell ref="AL3:AL4"/>
    <mergeCell ref="AK6:AL6"/>
    <mergeCell ref="U15:AK15"/>
    <mergeCell ref="U17:Z17"/>
    <mergeCell ref="V3:AJ3"/>
    <mergeCell ref="AK3:AK4"/>
    <mergeCell ref="BF24:BF25"/>
    <mergeCell ref="AG19:AK19"/>
    <mergeCell ref="AB19:AF19"/>
    <mergeCell ref="AB17:AK17"/>
    <mergeCell ref="W14:AG14"/>
    <mergeCell ref="V25:AC2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097DF0-4302-4DBF-A9B3-5AFF88200D60}">
  <sheetPr>
    <tabColor rgb="FF7030A0"/>
  </sheetPr>
  <dimension ref="A1:BB111"/>
  <sheetViews>
    <sheetView topLeftCell="A91" zoomScale="85" zoomScaleNormal="85" workbookViewId="0">
      <selection activeCell="AK47" sqref="AK47"/>
    </sheetView>
  </sheetViews>
  <sheetFormatPr defaultRowHeight="16.5"/>
  <cols>
    <col min="1" max="1" width="18.28515625" style="13" bestFit="1" customWidth="1"/>
    <col min="2" max="16" width="10.5703125" style="13" bestFit="1" customWidth="1"/>
    <col min="17" max="17" width="11" style="13" customWidth="1"/>
    <col min="18" max="18" width="7.85546875" style="13" customWidth="1"/>
    <col min="19" max="33" width="9.28515625" style="13" bestFit="1" customWidth="1"/>
    <col min="34" max="34" width="12" style="13" customWidth="1"/>
    <col min="35" max="35" width="10.28515625" style="13" customWidth="1"/>
    <col min="36" max="36" width="9.140625" style="13"/>
    <col min="37" max="37" width="21" style="13" bestFit="1" customWidth="1"/>
    <col min="38" max="39" width="9.140625" style="13"/>
    <col min="40" max="40" width="9.28515625" style="13" bestFit="1" customWidth="1"/>
    <col min="41" max="41" width="11.7109375" style="13" customWidth="1"/>
    <col min="42" max="42" width="9.28515625" style="13" bestFit="1" customWidth="1"/>
    <col min="43" max="43" width="14" style="13" bestFit="1" customWidth="1"/>
    <col min="44" max="44" width="10.7109375" style="13" bestFit="1" customWidth="1"/>
    <col min="45" max="45" width="9.28515625" style="13" bestFit="1" customWidth="1"/>
    <col min="46" max="16384" width="9.140625" style="13"/>
  </cols>
  <sheetData>
    <row r="1" spans="1:54" ht="41.25" thickBot="1">
      <c r="A1" s="300" t="s">
        <v>79</v>
      </c>
      <c r="B1" s="300"/>
      <c r="C1" s="300"/>
      <c r="D1" s="300"/>
      <c r="E1" s="300"/>
      <c r="F1" s="300"/>
      <c r="G1" s="300"/>
      <c r="H1" s="300"/>
      <c r="I1" s="300"/>
      <c r="J1" s="300"/>
      <c r="K1" s="300"/>
      <c r="L1" s="300"/>
      <c r="M1" s="300"/>
      <c r="N1" s="300"/>
      <c r="O1" s="300"/>
      <c r="P1" s="300"/>
      <c r="Q1" s="300"/>
      <c r="R1" s="300"/>
      <c r="S1" s="300"/>
      <c r="T1" s="300"/>
      <c r="U1" s="300"/>
      <c r="V1" s="300"/>
      <c r="W1" s="300"/>
      <c r="X1" s="300"/>
      <c r="Y1" s="300"/>
      <c r="Z1" s="300"/>
      <c r="AA1" s="300"/>
      <c r="AB1" s="300"/>
      <c r="AC1" s="300"/>
      <c r="AD1" s="300"/>
      <c r="AE1" s="300"/>
      <c r="AF1" s="300"/>
      <c r="AG1" s="300"/>
      <c r="AH1" s="300"/>
      <c r="AJ1" s="51"/>
      <c r="AK1" s="51"/>
      <c r="AL1" s="51"/>
      <c r="AM1" s="51"/>
      <c r="AN1" s="51"/>
      <c r="AO1" s="51"/>
      <c r="AP1" s="51"/>
      <c r="AQ1" s="51"/>
      <c r="AR1" s="51"/>
      <c r="AS1" s="51"/>
      <c r="AT1" s="51"/>
      <c r="AU1" s="51"/>
      <c r="AV1" s="51"/>
      <c r="AW1" s="51"/>
      <c r="AX1" s="51"/>
      <c r="AY1" s="51"/>
      <c r="AZ1" s="51"/>
      <c r="BA1" s="51"/>
      <c r="BB1" s="51"/>
    </row>
    <row r="2" spans="1:54" ht="35.25" thickBot="1">
      <c r="A2" s="301" t="s">
        <v>80</v>
      </c>
      <c r="B2" s="301"/>
      <c r="C2" s="301"/>
      <c r="D2" s="301"/>
      <c r="E2" s="301"/>
      <c r="F2" s="301"/>
      <c r="G2" s="301"/>
      <c r="H2" s="301"/>
      <c r="I2" s="301"/>
      <c r="J2" s="301"/>
      <c r="K2" s="301"/>
      <c r="L2" s="301"/>
      <c r="M2" s="301"/>
      <c r="N2" s="301"/>
      <c r="O2" s="301"/>
      <c r="P2" s="301"/>
      <c r="Q2" s="301"/>
      <c r="R2" s="301"/>
      <c r="S2" s="301"/>
      <c r="T2" s="301"/>
      <c r="U2" s="301"/>
      <c r="V2" s="301"/>
      <c r="W2" s="301"/>
      <c r="X2" s="301"/>
      <c r="Y2" s="301"/>
      <c r="Z2" s="301"/>
      <c r="AA2" s="301"/>
      <c r="AB2" s="301"/>
      <c r="AC2" s="301"/>
      <c r="AD2" s="301"/>
      <c r="AE2" s="301"/>
      <c r="AF2" s="301"/>
      <c r="AG2" s="301"/>
      <c r="AH2" s="301"/>
      <c r="AJ2" s="55"/>
      <c r="AK2" s="56"/>
      <c r="AL2" s="56"/>
      <c r="AM2" s="56"/>
      <c r="AN2" s="56"/>
      <c r="AO2" s="56"/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2"/>
      <c r="BB2" s="52"/>
    </row>
    <row r="3" spans="1:54" ht="23.25" customHeight="1">
      <c r="A3" s="131" t="s">
        <v>62</v>
      </c>
      <c r="B3" s="303" t="s">
        <v>88</v>
      </c>
      <c r="C3" s="303"/>
      <c r="D3" s="303"/>
      <c r="E3" s="303"/>
      <c r="F3" s="303"/>
      <c r="G3" s="303"/>
      <c r="H3" s="303"/>
      <c r="I3" s="303"/>
      <c r="J3" s="303"/>
      <c r="K3" s="303"/>
      <c r="L3" s="303"/>
      <c r="M3" s="303"/>
      <c r="N3" s="303"/>
      <c r="O3" s="303"/>
      <c r="P3" s="303"/>
      <c r="Q3" s="306" t="s">
        <v>22</v>
      </c>
      <c r="R3" s="121"/>
      <c r="S3" s="308" t="s">
        <v>89</v>
      </c>
      <c r="T3" s="303"/>
      <c r="U3" s="303"/>
      <c r="V3" s="303"/>
      <c r="W3" s="303"/>
      <c r="X3" s="303"/>
      <c r="Y3" s="303"/>
      <c r="Z3" s="303"/>
      <c r="AA3" s="303"/>
      <c r="AB3" s="303"/>
      <c r="AC3" s="303"/>
      <c r="AD3" s="303"/>
      <c r="AE3" s="303"/>
      <c r="AF3" s="303"/>
      <c r="AG3" s="303"/>
      <c r="AH3" s="306" t="s">
        <v>22</v>
      </c>
      <c r="AJ3" s="57"/>
      <c r="AK3" s="146" t="s">
        <v>57</v>
      </c>
      <c r="AL3" s="303" t="s">
        <v>91</v>
      </c>
      <c r="AM3" s="303"/>
      <c r="AN3" s="303"/>
      <c r="AO3" s="303"/>
      <c r="AP3" s="303"/>
      <c r="AQ3" s="303"/>
      <c r="AR3" s="303"/>
      <c r="AS3" s="303"/>
      <c r="AT3" s="303"/>
      <c r="AU3" s="303"/>
      <c r="AV3" s="303"/>
      <c r="AW3" s="303"/>
      <c r="AX3" s="303"/>
      <c r="AY3" s="303"/>
      <c r="AZ3" s="304"/>
      <c r="BA3" s="305" t="s">
        <v>22</v>
      </c>
      <c r="BB3" s="295"/>
    </row>
    <row r="4" spans="1:54" ht="27" thickBot="1">
      <c r="A4" s="132" t="s">
        <v>64</v>
      </c>
      <c r="B4" s="12">
        <v>1</v>
      </c>
      <c r="C4" s="12">
        <v>2</v>
      </c>
      <c r="D4" s="12">
        <v>3</v>
      </c>
      <c r="E4" s="12">
        <v>4</v>
      </c>
      <c r="F4" s="12">
        <v>5</v>
      </c>
      <c r="G4" s="12">
        <v>6</v>
      </c>
      <c r="H4" s="12">
        <v>7</v>
      </c>
      <c r="I4" s="12">
        <v>8</v>
      </c>
      <c r="J4" s="12">
        <v>9</v>
      </c>
      <c r="K4" s="12">
        <v>10</v>
      </c>
      <c r="L4" s="12">
        <v>11</v>
      </c>
      <c r="M4" s="12">
        <v>12</v>
      </c>
      <c r="N4" s="12">
        <v>13</v>
      </c>
      <c r="O4" s="12">
        <v>14</v>
      </c>
      <c r="P4" s="12">
        <v>15</v>
      </c>
      <c r="Q4" s="307"/>
      <c r="R4" s="120"/>
      <c r="S4" s="126">
        <v>1</v>
      </c>
      <c r="T4" s="125">
        <v>2</v>
      </c>
      <c r="U4" s="125">
        <v>3</v>
      </c>
      <c r="V4" s="125">
        <v>4</v>
      </c>
      <c r="W4" s="125">
        <v>5</v>
      </c>
      <c r="X4" s="125">
        <v>6</v>
      </c>
      <c r="Y4" s="125">
        <v>7</v>
      </c>
      <c r="Z4" s="125">
        <v>8</v>
      </c>
      <c r="AA4" s="125">
        <v>9</v>
      </c>
      <c r="AB4" s="125">
        <v>10</v>
      </c>
      <c r="AC4" s="125">
        <v>11</v>
      </c>
      <c r="AD4" s="125">
        <v>12</v>
      </c>
      <c r="AE4" s="125">
        <v>13</v>
      </c>
      <c r="AF4" s="125">
        <v>14</v>
      </c>
      <c r="AG4" s="125">
        <v>15</v>
      </c>
      <c r="AH4" s="307"/>
      <c r="AJ4" s="57"/>
      <c r="AK4" s="147" t="s">
        <v>78</v>
      </c>
      <c r="AL4" s="31">
        <v>1</v>
      </c>
      <c r="AM4" s="31">
        <v>2</v>
      </c>
      <c r="AN4" s="31">
        <v>3</v>
      </c>
      <c r="AO4" s="31">
        <v>4</v>
      </c>
      <c r="AP4" s="31">
        <v>5</v>
      </c>
      <c r="AQ4" s="31">
        <v>6</v>
      </c>
      <c r="AR4" s="31">
        <v>7</v>
      </c>
      <c r="AS4" s="31">
        <v>8</v>
      </c>
      <c r="AT4" s="31">
        <v>9</v>
      </c>
      <c r="AU4" s="31">
        <v>10</v>
      </c>
      <c r="AV4" s="31">
        <v>11</v>
      </c>
      <c r="AW4" s="31">
        <v>12</v>
      </c>
      <c r="AX4" s="31">
        <v>13</v>
      </c>
      <c r="AY4" s="31">
        <v>14</v>
      </c>
      <c r="AZ4" s="143">
        <v>15</v>
      </c>
      <c r="BA4" s="294"/>
      <c r="BB4" s="295"/>
    </row>
    <row r="5" spans="1:54" ht="27" thickBot="1">
      <c r="A5" s="202" t="s">
        <v>63</v>
      </c>
      <c r="B5" s="203">
        <v>30</v>
      </c>
      <c r="C5" s="203">
        <v>28</v>
      </c>
      <c r="D5" s="203">
        <v>30</v>
      </c>
      <c r="E5" s="203">
        <v>30</v>
      </c>
      <c r="F5" s="203">
        <v>28</v>
      </c>
      <c r="G5" s="203">
        <v>35</v>
      </c>
      <c r="H5" s="203">
        <v>28</v>
      </c>
      <c r="I5" s="203">
        <v>30</v>
      </c>
      <c r="J5" s="203">
        <v>30</v>
      </c>
      <c r="K5" s="203">
        <v>30</v>
      </c>
      <c r="L5" s="203">
        <v>25</v>
      </c>
      <c r="M5" s="203">
        <v>25</v>
      </c>
      <c r="N5" s="203"/>
      <c r="O5" s="203"/>
      <c r="P5" s="203"/>
      <c r="Q5" s="138">
        <f>SUM(B5:P5)</f>
        <v>349</v>
      </c>
      <c r="R5" s="122"/>
      <c r="S5" s="204">
        <v>15</v>
      </c>
      <c r="T5" s="203">
        <v>20</v>
      </c>
      <c r="U5" s="203">
        <v>20</v>
      </c>
      <c r="V5" s="203">
        <v>15</v>
      </c>
      <c r="W5" s="203">
        <v>20</v>
      </c>
      <c r="X5" s="203">
        <v>15</v>
      </c>
      <c r="Y5" s="203">
        <v>15</v>
      </c>
      <c r="Z5" s="203">
        <v>20</v>
      </c>
      <c r="AA5" s="203">
        <v>20</v>
      </c>
      <c r="AB5" s="203">
        <v>15</v>
      </c>
      <c r="AC5" s="203">
        <v>15</v>
      </c>
      <c r="AD5" s="203">
        <v>20</v>
      </c>
      <c r="AE5" s="203"/>
      <c r="AF5" s="203"/>
      <c r="AG5" s="203"/>
      <c r="AH5" s="201">
        <f>SUM(S5:AG5)</f>
        <v>210</v>
      </c>
      <c r="AJ5" s="57"/>
      <c r="AK5" s="148" t="s">
        <v>56</v>
      </c>
      <c r="AL5" s="108">
        <f>B5</f>
        <v>30</v>
      </c>
      <c r="AM5" s="108">
        <f t="shared" ref="AM5:AZ5" si="0">C5</f>
        <v>28</v>
      </c>
      <c r="AN5" s="108">
        <f t="shared" si="0"/>
        <v>30</v>
      </c>
      <c r="AO5" s="108">
        <f t="shared" si="0"/>
        <v>30</v>
      </c>
      <c r="AP5" s="108">
        <f t="shared" si="0"/>
        <v>28</v>
      </c>
      <c r="AQ5" s="108">
        <f t="shared" si="0"/>
        <v>35</v>
      </c>
      <c r="AR5" s="108">
        <f t="shared" si="0"/>
        <v>28</v>
      </c>
      <c r="AS5" s="108">
        <f t="shared" si="0"/>
        <v>30</v>
      </c>
      <c r="AT5" s="108">
        <f t="shared" si="0"/>
        <v>30</v>
      </c>
      <c r="AU5" s="108">
        <f t="shared" si="0"/>
        <v>30</v>
      </c>
      <c r="AV5" s="108">
        <f t="shared" si="0"/>
        <v>25</v>
      </c>
      <c r="AW5" s="108">
        <f t="shared" si="0"/>
        <v>25</v>
      </c>
      <c r="AX5" s="210">
        <f t="shared" si="0"/>
        <v>0</v>
      </c>
      <c r="AY5" s="210">
        <f t="shared" si="0"/>
        <v>0</v>
      </c>
      <c r="AZ5" s="210">
        <f t="shared" si="0"/>
        <v>0</v>
      </c>
      <c r="BA5" s="73">
        <f>Q5</f>
        <v>349</v>
      </c>
      <c r="BB5" s="150"/>
    </row>
    <row r="6" spans="1:54" ht="26.25">
      <c r="A6" s="145">
        <v>1</v>
      </c>
      <c r="B6" s="41">
        <v>22</v>
      </c>
      <c r="C6" s="41">
        <v>21</v>
      </c>
      <c r="D6" s="41">
        <v>22</v>
      </c>
      <c r="E6" s="41">
        <v>18</v>
      </c>
      <c r="F6" s="41">
        <v>19</v>
      </c>
      <c r="G6" s="41">
        <v>27</v>
      </c>
      <c r="H6" s="41">
        <v>20</v>
      </c>
      <c r="I6" s="41">
        <v>25</v>
      </c>
      <c r="J6" s="41">
        <v>26</v>
      </c>
      <c r="K6" s="41">
        <v>28</v>
      </c>
      <c r="L6" s="41">
        <v>23</v>
      </c>
      <c r="M6" s="41">
        <v>24</v>
      </c>
      <c r="N6" s="41"/>
      <c r="O6" s="41"/>
      <c r="P6" s="41"/>
      <c r="Q6" s="137">
        <f t="shared" ref="Q6:Q37" si="1">IF(COUNT(B6:P6)=0,"",SUM(B6:P6))</f>
        <v>275</v>
      </c>
      <c r="R6" s="9"/>
      <c r="S6" s="127">
        <v>12</v>
      </c>
      <c r="T6" s="41">
        <v>15</v>
      </c>
      <c r="U6" s="41">
        <v>17</v>
      </c>
      <c r="V6" s="41">
        <v>12</v>
      </c>
      <c r="W6" s="41">
        <v>17</v>
      </c>
      <c r="X6" s="41">
        <v>13</v>
      </c>
      <c r="Y6" s="41">
        <v>14</v>
      </c>
      <c r="Z6" s="41">
        <v>17</v>
      </c>
      <c r="AA6" s="41">
        <v>15</v>
      </c>
      <c r="AB6" s="41">
        <v>14</v>
      </c>
      <c r="AC6" s="41">
        <v>14</v>
      </c>
      <c r="AD6" s="41">
        <v>17</v>
      </c>
      <c r="AE6" s="41"/>
      <c r="AF6" s="41"/>
      <c r="AG6" s="41"/>
      <c r="AH6" s="138">
        <f>IF(COUNT(S6:AG6)=0,"",SUM(S6:AG6))</f>
        <v>177</v>
      </c>
      <c r="AJ6" s="57"/>
      <c r="AK6" s="149" t="s">
        <v>58</v>
      </c>
      <c r="AL6" s="25">
        <f>COUNTA(B6:B105)</f>
        <v>19</v>
      </c>
      <c r="AM6" s="25">
        <f>COUNTA(C6:C105)</f>
        <v>19</v>
      </c>
      <c r="AN6" s="25">
        <f>COUNTA(D6:D105)</f>
        <v>19</v>
      </c>
      <c r="AO6" s="25">
        <f t="shared" ref="AO6:AZ6" si="2">COUNTA(E6:E105)</f>
        <v>19</v>
      </c>
      <c r="AP6" s="25">
        <f t="shared" si="2"/>
        <v>19</v>
      </c>
      <c r="AQ6" s="25">
        <f t="shared" si="2"/>
        <v>19</v>
      </c>
      <c r="AR6" s="25">
        <f t="shared" si="2"/>
        <v>19</v>
      </c>
      <c r="AS6" s="25">
        <f t="shared" si="2"/>
        <v>19</v>
      </c>
      <c r="AT6" s="25">
        <f t="shared" si="2"/>
        <v>19</v>
      </c>
      <c r="AU6" s="25">
        <f t="shared" si="2"/>
        <v>19</v>
      </c>
      <c r="AV6" s="25">
        <f t="shared" si="2"/>
        <v>19</v>
      </c>
      <c r="AW6" s="25">
        <f t="shared" si="2"/>
        <v>19</v>
      </c>
      <c r="AX6" s="25">
        <f t="shared" si="2"/>
        <v>0</v>
      </c>
      <c r="AY6" s="25">
        <f t="shared" si="2"/>
        <v>0</v>
      </c>
      <c r="AZ6" s="25">
        <f t="shared" si="2"/>
        <v>0</v>
      </c>
      <c r="BA6" s="157"/>
      <c r="BB6" s="151"/>
    </row>
    <row r="7" spans="1:54" ht="26.25">
      <c r="A7" s="145">
        <v>2</v>
      </c>
      <c r="B7" s="41">
        <v>23</v>
      </c>
      <c r="C7" s="41">
        <v>22</v>
      </c>
      <c r="D7" s="41">
        <v>21</v>
      </c>
      <c r="E7" s="41">
        <v>19</v>
      </c>
      <c r="F7" s="41">
        <v>20</v>
      </c>
      <c r="G7" s="41">
        <v>26</v>
      </c>
      <c r="H7" s="41">
        <v>20</v>
      </c>
      <c r="I7" s="41">
        <v>21</v>
      </c>
      <c r="J7" s="41">
        <v>28</v>
      </c>
      <c r="K7" s="41">
        <v>29</v>
      </c>
      <c r="L7" s="41">
        <v>22</v>
      </c>
      <c r="M7" s="41">
        <v>25</v>
      </c>
      <c r="N7" s="41"/>
      <c r="O7" s="41"/>
      <c r="P7" s="41"/>
      <c r="Q7" s="137">
        <f t="shared" si="1"/>
        <v>276</v>
      </c>
      <c r="R7" s="9"/>
      <c r="S7" s="127">
        <v>13</v>
      </c>
      <c r="T7" s="41">
        <v>14</v>
      </c>
      <c r="U7" s="41">
        <v>15</v>
      </c>
      <c r="V7" s="41">
        <v>14</v>
      </c>
      <c r="W7" s="41">
        <v>17</v>
      </c>
      <c r="X7" s="41">
        <v>14</v>
      </c>
      <c r="Y7" s="41">
        <v>14</v>
      </c>
      <c r="Z7" s="41">
        <v>18</v>
      </c>
      <c r="AA7" s="41">
        <v>16</v>
      </c>
      <c r="AB7" s="41">
        <v>15</v>
      </c>
      <c r="AC7" s="41">
        <v>13</v>
      </c>
      <c r="AD7" s="41">
        <v>15</v>
      </c>
      <c r="AE7" s="41"/>
      <c r="AF7" s="41"/>
      <c r="AG7" s="41"/>
      <c r="AH7" s="138">
        <f t="shared" ref="AH7:AH64" si="3">IF(COUNT(S7:AG7)=0,"",SUM(S7:AG7))</f>
        <v>178</v>
      </c>
      <c r="AJ7" s="57"/>
      <c r="AK7" s="133" t="s">
        <v>59</v>
      </c>
      <c r="AL7" s="34">
        <f t="shared" ref="AL7:BA8" si="4">B106</f>
        <v>432</v>
      </c>
      <c r="AM7" s="34">
        <f t="shared" si="4"/>
        <v>398</v>
      </c>
      <c r="AN7" s="34">
        <f t="shared" si="4"/>
        <v>426</v>
      </c>
      <c r="AO7" s="34">
        <f t="shared" si="4"/>
        <v>391</v>
      </c>
      <c r="AP7" s="34">
        <f t="shared" si="4"/>
        <v>394</v>
      </c>
      <c r="AQ7" s="34">
        <f t="shared" si="4"/>
        <v>566</v>
      </c>
      <c r="AR7" s="34">
        <f t="shared" si="4"/>
        <v>401</v>
      </c>
      <c r="AS7" s="34">
        <f t="shared" si="4"/>
        <v>461</v>
      </c>
      <c r="AT7" s="34">
        <f t="shared" si="4"/>
        <v>493</v>
      </c>
      <c r="AU7" s="34">
        <f t="shared" si="4"/>
        <v>466.23</v>
      </c>
      <c r="AV7" s="34">
        <f t="shared" si="4"/>
        <v>417</v>
      </c>
      <c r="AW7" s="34">
        <f t="shared" si="4"/>
        <v>453</v>
      </c>
      <c r="AX7" s="214">
        <f t="shared" si="4"/>
        <v>0</v>
      </c>
      <c r="AY7" s="214">
        <f t="shared" si="4"/>
        <v>0</v>
      </c>
      <c r="AZ7" s="215">
        <f t="shared" si="4"/>
        <v>0</v>
      </c>
      <c r="BA7" s="75">
        <f t="shared" si="4"/>
        <v>5298.23</v>
      </c>
      <c r="BB7" s="152"/>
    </row>
    <row r="8" spans="1:54" ht="26.25">
      <c r="A8" s="145">
        <v>3</v>
      </c>
      <c r="B8" s="41">
        <v>24</v>
      </c>
      <c r="C8" s="41">
        <v>21</v>
      </c>
      <c r="D8" s="41">
        <v>22</v>
      </c>
      <c r="E8" s="41">
        <v>20</v>
      </c>
      <c r="F8" s="41">
        <v>20</v>
      </c>
      <c r="G8" s="41">
        <v>28</v>
      </c>
      <c r="H8" s="41">
        <v>21</v>
      </c>
      <c r="I8" s="41">
        <v>23</v>
      </c>
      <c r="J8" s="41">
        <v>24</v>
      </c>
      <c r="K8" s="41">
        <v>27</v>
      </c>
      <c r="L8" s="41">
        <v>24</v>
      </c>
      <c r="M8" s="41">
        <v>24</v>
      </c>
      <c r="N8" s="41"/>
      <c r="O8" s="41"/>
      <c r="P8" s="41"/>
      <c r="Q8" s="137">
        <f t="shared" si="1"/>
        <v>278</v>
      </c>
      <c r="R8" s="9"/>
      <c r="S8" s="127">
        <v>14</v>
      </c>
      <c r="T8" s="41">
        <v>17</v>
      </c>
      <c r="U8" s="41">
        <v>15</v>
      </c>
      <c r="V8" s="41">
        <v>14</v>
      </c>
      <c r="W8" s="41">
        <v>17</v>
      </c>
      <c r="X8" s="41">
        <v>15</v>
      </c>
      <c r="Y8" s="41">
        <v>12</v>
      </c>
      <c r="Z8" s="41">
        <v>16</v>
      </c>
      <c r="AA8" s="41">
        <v>16</v>
      </c>
      <c r="AB8" s="41">
        <v>13</v>
      </c>
      <c r="AC8" s="41">
        <v>15</v>
      </c>
      <c r="AD8" s="41">
        <v>16</v>
      </c>
      <c r="AE8" s="41"/>
      <c r="AF8" s="41"/>
      <c r="AG8" s="41"/>
      <c r="AH8" s="138">
        <f t="shared" si="3"/>
        <v>180</v>
      </c>
      <c r="AJ8" s="57"/>
      <c r="AK8" s="135" t="s">
        <v>24</v>
      </c>
      <c r="AL8" s="26">
        <f t="shared" si="4"/>
        <v>22.736842105263158</v>
      </c>
      <c r="AM8" s="26">
        <f t="shared" si="4"/>
        <v>20.94736842105263</v>
      </c>
      <c r="AN8" s="26">
        <f t="shared" si="4"/>
        <v>22.421052631578949</v>
      </c>
      <c r="AO8" s="26">
        <f t="shared" si="4"/>
        <v>20.578947368421051</v>
      </c>
      <c r="AP8" s="26">
        <f t="shared" si="4"/>
        <v>20.736842105263158</v>
      </c>
      <c r="AQ8" s="26">
        <f t="shared" si="4"/>
        <v>29.789473684210527</v>
      </c>
      <c r="AR8" s="26">
        <f t="shared" si="4"/>
        <v>21.105263157894736</v>
      </c>
      <c r="AS8" s="26">
        <f t="shared" si="4"/>
        <v>24.263157894736842</v>
      </c>
      <c r="AT8" s="26">
        <f t="shared" si="4"/>
        <v>25.94736842105263</v>
      </c>
      <c r="AU8" s="26">
        <f t="shared" si="4"/>
        <v>24.53842105263158</v>
      </c>
      <c r="AV8" s="26">
        <f t="shared" si="4"/>
        <v>21.94736842105263</v>
      </c>
      <c r="AW8" s="26">
        <f t="shared" si="4"/>
        <v>23.842105263157894</v>
      </c>
      <c r="AX8" s="216" t="e">
        <f t="shared" si="4"/>
        <v>#DIV/0!</v>
      </c>
      <c r="AY8" s="216" t="e">
        <f t="shared" si="4"/>
        <v>#DIV/0!</v>
      </c>
      <c r="AZ8" s="217" t="e">
        <f t="shared" si="4"/>
        <v>#DIV/0!</v>
      </c>
      <c r="BA8" s="76">
        <f t="shared" si="4"/>
        <v>278.85421052631574</v>
      </c>
      <c r="BB8" s="153"/>
    </row>
    <row r="9" spans="1:54" ht="27" thickBot="1">
      <c r="A9" s="145">
        <v>4</v>
      </c>
      <c r="B9" s="41">
        <v>23</v>
      </c>
      <c r="C9" s="41">
        <v>21</v>
      </c>
      <c r="D9" s="41">
        <v>23</v>
      </c>
      <c r="E9" s="41">
        <v>20</v>
      </c>
      <c r="F9" s="41">
        <v>19</v>
      </c>
      <c r="G9" s="41">
        <v>29</v>
      </c>
      <c r="H9" s="41">
        <v>22</v>
      </c>
      <c r="I9" s="41">
        <v>27</v>
      </c>
      <c r="J9" s="41">
        <v>23</v>
      </c>
      <c r="K9" s="41">
        <v>26</v>
      </c>
      <c r="L9" s="41">
        <v>25</v>
      </c>
      <c r="M9" s="41">
        <v>24</v>
      </c>
      <c r="N9" s="41"/>
      <c r="O9" s="41"/>
      <c r="P9" s="41"/>
      <c r="Q9" s="137">
        <f t="shared" si="1"/>
        <v>282</v>
      </c>
      <c r="R9" s="9"/>
      <c r="S9" s="127">
        <v>15</v>
      </c>
      <c r="T9" s="41">
        <v>18</v>
      </c>
      <c r="U9" s="41">
        <v>17</v>
      </c>
      <c r="V9" s="41">
        <v>13</v>
      </c>
      <c r="W9" s="41">
        <v>18</v>
      </c>
      <c r="X9" s="41">
        <v>13</v>
      </c>
      <c r="Y9" s="41">
        <v>12</v>
      </c>
      <c r="Z9" s="41">
        <v>15</v>
      </c>
      <c r="AA9" s="41">
        <v>15</v>
      </c>
      <c r="AB9" s="41">
        <v>15</v>
      </c>
      <c r="AC9" s="41">
        <v>14</v>
      </c>
      <c r="AD9" s="41">
        <v>18</v>
      </c>
      <c r="AE9" s="41"/>
      <c r="AF9" s="41"/>
      <c r="AG9" s="41"/>
      <c r="AH9" s="138">
        <f t="shared" si="3"/>
        <v>183</v>
      </c>
      <c r="AJ9" s="57"/>
      <c r="AK9" s="180" t="s">
        <v>25</v>
      </c>
      <c r="AL9" s="181">
        <f t="shared" ref="AL9:AZ10" si="5">B108</f>
        <v>1.1470786693528092</v>
      </c>
      <c r="AM9" s="181">
        <f t="shared" si="5"/>
        <v>1.2235505806429963</v>
      </c>
      <c r="AN9" s="181">
        <f t="shared" si="5"/>
        <v>1.2163602113447687</v>
      </c>
      <c r="AO9" s="181">
        <f t="shared" si="5"/>
        <v>1.2612070705692233</v>
      </c>
      <c r="AP9" s="181">
        <f t="shared" si="5"/>
        <v>1.6276126096272245</v>
      </c>
      <c r="AQ9" s="181">
        <f t="shared" si="5"/>
        <v>1.7505220608093217</v>
      </c>
      <c r="AR9" s="181">
        <f t="shared" si="5"/>
        <v>1.1002392084403616</v>
      </c>
      <c r="AS9" s="181">
        <f t="shared" si="5"/>
        <v>2.2568932742737275</v>
      </c>
      <c r="AT9" s="181">
        <f t="shared" si="5"/>
        <v>2.4146240611584124</v>
      </c>
      <c r="AU9" s="181">
        <f t="shared" si="5"/>
        <v>6.0896307707427217</v>
      </c>
      <c r="AV9" s="181">
        <f t="shared" si="5"/>
        <v>4.5027606866420999</v>
      </c>
      <c r="AW9" s="181">
        <f t="shared" si="5"/>
        <v>1.4245138700910818</v>
      </c>
      <c r="AX9" s="218" t="e">
        <f t="shared" si="5"/>
        <v>#DIV/0!</v>
      </c>
      <c r="AY9" s="218" t="e">
        <f t="shared" si="5"/>
        <v>#DIV/0!</v>
      </c>
      <c r="AZ9" s="219" t="e">
        <f t="shared" si="5"/>
        <v>#DIV/0!</v>
      </c>
      <c r="BA9" s="182">
        <f>_xlfn.STDEV.S(B6:P105)</f>
        <v>3.6344983395659627</v>
      </c>
      <c r="BB9" s="154"/>
    </row>
    <row r="10" spans="1:54" ht="30" thickBot="1">
      <c r="A10" s="145">
        <v>5</v>
      </c>
      <c r="B10" s="41">
        <v>21</v>
      </c>
      <c r="C10" s="41">
        <v>20</v>
      </c>
      <c r="D10" s="41">
        <v>24</v>
      </c>
      <c r="E10" s="41">
        <v>21</v>
      </c>
      <c r="F10" s="41">
        <v>18</v>
      </c>
      <c r="G10" s="41">
        <v>31</v>
      </c>
      <c r="H10" s="41">
        <v>21</v>
      </c>
      <c r="I10" s="41">
        <v>26</v>
      </c>
      <c r="J10" s="41">
        <v>24</v>
      </c>
      <c r="K10" s="41">
        <v>24</v>
      </c>
      <c r="L10" s="41">
        <v>24</v>
      </c>
      <c r="M10" s="41">
        <v>24</v>
      </c>
      <c r="N10" s="41"/>
      <c r="O10" s="41"/>
      <c r="P10" s="41"/>
      <c r="Q10" s="137">
        <f t="shared" si="1"/>
        <v>278</v>
      </c>
      <c r="R10" s="9"/>
      <c r="S10" s="127">
        <v>14</v>
      </c>
      <c r="T10" s="41">
        <v>16</v>
      </c>
      <c r="U10" s="41">
        <v>18</v>
      </c>
      <c r="V10" s="41">
        <v>13</v>
      </c>
      <c r="W10" s="41">
        <v>15</v>
      </c>
      <c r="X10" s="41">
        <v>13</v>
      </c>
      <c r="Y10" s="41">
        <v>13</v>
      </c>
      <c r="Z10" s="41">
        <v>18</v>
      </c>
      <c r="AA10" s="41">
        <v>17</v>
      </c>
      <c r="AB10" s="41">
        <v>14</v>
      </c>
      <c r="AC10" s="41">
        <v>13</v>
      </c>
      <c r="AD10" s="41">
        <v>18</v>
      </c>
      <c r="AE10" s="41"/>
      <c r="AF10" s="41"/>
      <c r="AG10" s="41"/>
      <c r="AH10" s="138">
        <f t="shared" si="3"/>
        <v>182</v>
      </c>
      <c r="AI10" s="160"/>
      <c r="AK10" s="179" t="s">
        <v>60</v>
      </c>
      <c r="AL10" s="185">
        <f>B109</f>
        <v>75.789473684210535</v>
      </c>
      <c r="AM10" s="185">
        <f t="shared" si="5"/>
        <v>74.812030075187963</v>
      </c>
      <c r="AN10" s="185">
        <f t="shared" si="5"/>
        <v>74.73684210526315</v>
      </c>
      <c r="AO10" s="185">
        <f t="shared" si="5"/>
        <v>68.596491228070164</v>
      </c>
      <c r="AP10" s="185">
        <f t="shared" si="5"/>
        <v>74.060150375939855</v>
      </c>
      <c r="AQ10" s="185">
        <f t="shared" si="5"/>
        <v>85.112781954887211</v>
      </c>
      <c r="AR10" s="185">
        <f t="shared" si="5"/>
        <v>75.375939849624061</v>
      </c>
      <c r="AS10" s="185">
        <f t="shared" si="5"/>
        <v>80.877192982456137</v>
      </c>
      <c r="AT10" s="185">
        <f t="shared" si="5"/>
        <v>86.491228070175424</v>
      </c>
      <c r="AU10" s="185">
        <f t="shared" si="5"/>
        <v>81.794736842105266</v>
      </c>
      <c r="AV10" s="185">
        <f t="shared" si="5"/>
        <v>87.78947368421052</v>
      </c>
      <c r="AW10" s="185">
        <f t="shared" si="5"/>
        <v>95.368421052631575</v>
      </c>
      <c r="AX10" s="220">
        <f t="shared" si="5"/>
        <v>0</v>
      </c>
      <c r="AY10" s="220">
        <f t="shared" si="5"/>
        <v>0</v>
      </c>
      <c r="AZ10" s="220">
        <f t="shared" si="5"/>
        <v>0</v>
      </c>
      <c r="BA10" s="186">
        <f>Q109</f>
        <v>79.900919921580439</v>
      </c>
      <c r="BB10" s="155"/>
    </row>
    <row r="11" spans="1:54" ht="30" thickBot="1">
      <c r="A11" s="145">
        <v>6</v>
      </c>
      <c r="B11" s="41">
        <v>22</v>
      </c>
      <c r="C11" s="41">
        <v>20</v>
      </c>
      <c r="D11" s="41">
        <v>23</v>
      </c>
      <c r="E11" s="41">
        <v>22</v>
      </c>
      <c r="F11" s="41">
        <v>19</v>
      </c>
      <c r="G11" s="41">
        <v>30</v>
      </c>
      <c r="H11" s="41">
        <v>23</v>
      </c>
      <c r="I11" s="41">
        <v>25</v>
      </c>
      <c r="J11" s="41">
        <v>22</v>
      </c>
      <c r="K11" s="41">
        <v>0.23</v>
      </c>
      <c r="L11" s="41">
        <v>22</v>
      </c>
      <c r="M11" s="41">
        <v>21</v>
      </c>
      <c r="N11" s="41"/>
      <c r="O11" s="41"/>
      <c r="P11" s="41"/>
      <c r="Q11" s="198">
        <f t="shared" si="1"/>
        <v>249.23</v>
      </c>
      <c r="R11" s="9"/>
      <c r="S11" s="127">
        <v>12</v>
      </c>
      <c r="T11" s="41">
        <v>17</v>
      </c>
      <c r="U11" s="41">
        <v>15</v>
      </c>
      <c r="V11" s="41">
        <v>13</v>
      </c>
      <c r="W11" s="41">
        <v>16</v>
      </c>
      <c r="X11" s="41">
        <v>14</v>
      </c>
      <c r="Y11" s="41">
        <v>13</v>
      </c>
      <c r="Z11" s="41">
        <v>17</v>
      </c>
      <c r="AA11" s="41">
        <v>18</v>
      </c>
      <c r="AB11" s="41">
        <v>13</v>
      </c>
      <c r="AC11" s="41">
        <v>14</v>
      </c>
      <c r="AD11" s="41">
        <v>16</v>
      </c>
      <c r="AE11" s="41"/>
      <c r="AF11" s="41"/>
      <c r="AG11" s="41"/>
      <c r="AH11" s="138">
        <f t="shared" si="3"/>
        <v>178</v>
      </c>
      <c r="AI11" s="160"/>
      <c r="AK11" s="187" t="s">
        <v>82</v>
      </c>
      <c r="AL11" s="10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51"/>
      <c r="BA11" s="183" t="s">
        <v>49</v>
      </c>
      <c r="BB11" s="161"/>
    </row>
    <row r="12" spans="1:54" ht="27" thickBot="1">
      <c r="A12" s="145">
        <v>7</v>
      </c>
      <c r="B12" s="41">
        <v>23</v>
      </c>
      <c r="C12" s="41">
        <v>23</v>
      </c>
      <c r="D12" s="41">
        <v>22</v>
      </c>
      <c r="E12" s="41">
        <v>22</v>
      </c>
      <c r="F12" s="41">
        <v>20</v>
      </c>
      <c r="G12" s="41">
        <v>31</v>
      </c>
      <c r="H12" s="41">
        <v>21</v>
      </c>
      <c r="I12" s="41">
        <v>24</v>
      </c>
      <c r="J12" s="41">
        <v>26</v>
      </c>
      <c r="K12" s="41">
        <v>25</v>
      </c>
      <c r="L12" s="41">
        <v>21</v>
      </c>
      <c r="M12" s="41">
        <v>22</v>
      </c>
      <c r="N12" s="41"/>
      <c r="O12" s="41"/>
      <c r="P12" s="41"/>
      <c r="Q12" s="137">
        <f t="shared" si="1"/>
        <v>280</v>
      </c>
      <c r="R12" s="9"/>
      <c r="S12" s="127">
        <v>13</v>
      </c>
      <c r="T12" s="41">
        <v>18</v>
      </c>
      <c r="U12" s="41">
        <v>14</v>
      </c>
      <c r="V12" s="41">
        <v>15</v>
      </c>
      <c r="W12" s="41">
        <v>17</v>
      </c>
      <c r="X12" s="41">
        <v>14</v>
      </c>
      <c r="Y12" s="41">
        <v>12</v>
      </c>
      <c r="Z12" s="41">
        <v>19</v>
      </c>
      <c r="AA12" s="41">
        <v>17</v>
      </c>
      <c r="AB12" s="41">
        <v>14</v>
      </c>
      <c r="AC12" s="41">
        <v>13</v>
      </c>
      <c r="AD12" s="41">
        <v>16</v>
      </c>
      <c r="AE12" s="41"/>
      <c r="AF12" s="41"/>
      <c r="AG12" s="41"/>
      <c r="AH12" s="138">
        <f t="shared" si="3"/>
        <v>182</v>
      </c>
      <c r="AI12" s="160"/>
      <c r="BB12" s="54"/>
    </row>
    <row r="13" spans="1:54" ht="27" thickBot="1">
      <c r="A13" s="145">
        <v>8</v>
      </c>
      <c r="B13" s="41">
        <v>24</v>
      </c>
      <c r="C13" s="41">
        <v>24</v>
      </c>
      <c r="D13" s="41">
        <v>25</v>
      </c>
      <c r="E13" s="41">
        <v>22</v>
      </c>
      <c r="F13" s="41">
        <v>21</v>
      </c>
      <c r="G13" s="41">
        <v>33</v>
      </c>
      <c r="H13" s="41">
        <v>22</v>
      </c>
      <c r="I13" s="41">
        <v>23</v>
      </c>
      <c r="J13" s="41">
        <v>23</v>
      </c>
      <c r="K13" s="41">
        <v>25</v>
      </c>
      <c r="L13" s="41">
        <v>20</v>
      </c>
      <c r="M13" s="41">
        <v>25</v>
      </c>
      <c r="N13" s="41"/>
      <c r="O13" s="41"/>
      <c r="P13" s="41"/>
      <c r="Q13" s="137">
        <f t="shared" si="1"/>
        <v>287</v>
      </c>
      <c r="R13" s="9"/>
      <c r="S13" s="127">
        <v>13</v>
      </c>
      <c r="T13" s="41">
        <v>16</v>
      </c>
      <c r="U13" s="41">
        <v>16</v>
      </c>
      <c r="V13" s="41">
        <v>15</v>
      </c>
      <c r="W13" s="41">
        <v>18</v>
      </c>
      <c r="X13" s="41">
        <v>13</v>
      </c>
      <c r="Y13" s="41">
        <v>14</v>
      </c>
      <c r="Z13" s="41">
        <v>18</v>
      </c>
      <c r="AA13" s="41">
        <v>17</v>
      </c>
      <c r="AB13" s="41">
        <v>15</v>
      </c>
      <c r="AC13" s="41">
        <v>14</v>
      </c>
      <c r="AD13" s="41">
        <v>16</v>
      </c>
      <c r="AE13" s="41"/>
      <c r="AF13" s="41"/>
      <c r="AG13" s="41"/>
      <c r="AH13" s="138">
        <f t="shared" si="3"/>
        <v>185</v>
      </c>
      <c r="AJ13" s="55"/>
      <c r="AK13" s="56"/>
      <c r="AL13" s="56"/>
      <c r="AM13" s="56"/>
      <c r="AN13" s="56"/>
      <c r="AO13" s="56"/>
      <c r="AP13" s="56"/>
      <c r="AQ13" s="56"/>
      <c r="AR13" s="56"/>
      <c r="AS13" s="56"/>
      <c r="AT13" s="56"/>
      <c r="AU13" s="56"/>
      <c r="AV13" s="56"/>
      <c r="AW13" s="56"/>
      <c r="AX13" s="56"/>
      <c r="AY13" s="56"/>
      <c r="AZ13" s="56"/>
      <c r="BA13" s="56"/>
      <c r="BB13" s="52"/>
    </row>
    <row r="14" spans="1:54" ht="29.25">
      <c r="A14" s="145">
        <v>9</v>
      </c>
      <c r="B14" s="41">
        <v>23</v>
      </c>
      <c r="C14" s="41">
        <v>22</v>
      </c>
      <c r="D14" s="41">
        <v>24</v>
      </c>
      <c r="E14" s="41">
        <v>22</v>
      </c>
      <c r="F14" s="41">
        <v>21</v>
      </c>
      <c r="G14" s="41">
        <v>31</v>
      </c>
      <c r="H14" s="41">
        <v>21</v>
      </c>
      <c r="I14" s="41">
        <v>22</v>
      </c>
      <c r="J14" s="41">
        <v>25</v>
      </c>
      <c r="K14" s="41">
        <v>26</v>
      </c>
      <c r="L14" s="41">
        <v>25</v>
      </c>
      <c r="M14" s="41">
        <v>24</v>
      </c>
      <c r="N14" s="41"/>
      <c r="O14" s="41"/>
      <c r="P14" s="41"/>
      <c r="Q14" s="137">
        <f t="shared" si="1"/>
        <v>286</v>
      </c>
      <c r="R14" s="9"/>
      <c r="S14" s="127">
        <v>13</v>
      </c>
      <c r="T14" s="41">
        <v>18</v>
      </c>
      <c r="U14" s="41">
        <v>18</v>
      </c>
      <c r="V14" s="41">
        <v>13</v>
      </c>
      <c r="W14" s="41">
        <v>17</v>
      </c>
      <c r="X14" s="41">
        <v>15</v>
      </c>
      <c r="Y14" s="41">
        <v>10</v>
      </c>
      <c r="Z14" s="41">
        <v>17</v>
      </c>
      <c r="AA14" s="41">
        <v>15</v>
      </c>
      <c r="AB14" s="41">
        <v>14</v>
      </c>
      <c r="AC14" s="41">
        <v>15</v>
      </c>
      <c r="AD14" s="41">
        <v>17</v>
      </c>
      <c r="AE14" s="41"/>
      <c r="AF14" s="41"/>
      <c r="AG14" s="41"/>
      <c r="AH14" s="138">
        <f t="shared" si="3"/>
        <v>182</v>
      </c>
      <c r="AJ14" s="57"/>
      <c r="AK14" s="146" t="s">
        <v>57</v>
      </c>
      <c r="AL14" s="303" t="s">
        <v>90</v>
      </c>
      <c r="AM14" s="303"/>
      <c r="AN14" s="303"/>
      <c r="AO14" s="303"/>
      <c r="AP14" s="303"/>
      <c r="AQ14" s="303"/>
      <c r="AR14" s="303"/>
      <c r="AS14" s="303"/>
      <c r="AT14" s="303"/>
      <c r="AU14" s="303"/>
      <c r="AV14" s="303"/>
      <c r="AW14" s="303"/>
      <c r="AX14" s="303"/>
      <c r="AY14" s="303"/>
      <c r="AZ14" s="304"/>
      <c r="BA14" s="293" t="s">
        <v>22</v>
      </c>
      <c r="BB14" s="295"/>
    </row>
    <row r="15" spans="1:54" ht="27" thickBot="1">
      <c r="A15" s="145">
        <v>10</v>
      </c>
      <c r="B15" s="41">
        <v>21</v>
      </c>
      <c r="C15" s="41">
        <v>21</v>
      </c>
      <c r="D15" s="41">
        <v>20</v>
      </c>
      <c r="E15" s="41">
        <v>21</v>
      </c>
      <c r="F15" s="41">
        <v>20</v>
      </c>
      <c r="G15" s="41">
        <v>30</v>
      </c>
      <c r="H15" s="41">
        <v>22</v>
      </c>
      <c r="I15" s="41">
        <v>25</v>
      </c>
      <c r="J15" s="41">
        <v>24</v>
      </c>
      <c r="K15" s="41">
        <v>24</v>
      </c>
      <c r="L15" s="41">
        <v>5</v>
      </c>
      <c r="M15" s="41">
        <v>24</v>
      </c>
      <c r="N15" s="41"/>
      <c r="O15" s="41"/>
      <c r="P15" s="41"/>
      <c r="Q15" s="137">
        <f t="shared" si="1"/>
        <v>257</v>
      </c>
      <c r="R15" s="9"/>
      <c r="S15" s="127">
        <v>13</v>
      </c>
      <c r="T15" s="41">
        <v>17</v>
      </c>
      <c r="U15" s="41">
        <v>19</v>
      </c>
      <c r="V15" s="41">
        <v>14</v>
      </c>
      <c r="W15" s="41">
        <v>18</v>
      </c>
      <c r="X15" s="41">
        <v>14</v>
      </c>
      <c r="Y15" s="41">
        <v>15</v>
      </c>
      <c r="Z15" s="41">
        <v>15</v>
      </c>
      <c r="AA15" s="41">
        <v>16</v>
      </c>
      <c r="AB15" s="41">
        <v>13</v>
      </c>
      <c r="AC15" s="41">
        <v>112</v>
      </c>
      <c r="AD15" s="41">
        <v>18</v>
      </c>
      <c r="AE15" s="41"/>
      <c r="AF15" s="41"/>
      <c r="AG15" s="41"/>
      <c r="AH15" s="138">
        <f t="shared" si="3"/>
        <v>284</v>
      </c>
      <c r="AJ15" s="57"/>
      <c r="AK15" s="147" t="s">
        <v>78</v>
      </c>
      <c r="AL15" s="31">
        <v>1</v>
      </c>
      <c r="AM15" s="31">
        <v>2</v>
      </c>
      <c r="AN15" s="31">
        <v>3</v>
      </c>
      <c r="AO15" s="31">
        <v>4</v>
      </c>
      <c r="AP15" s="31">
        <v>5</v>
      </c>
      <c r="AQ15" s="31">
        <v>6</v>
      </c>
      <c r="AR15" s="31">
        <v>7</v>
      </c>
      <c r="AS15" s="31">
        <v>8</v>
      </c>
      <c r="AT15" s="31">
        <v>9</v>
      </c>
      <c r="AU15" s="31">
        <v>10</v>
      </c>
      <c r="AV15" s="31">
        <v>11</v>
      </c>
      <c r="AW15" s="31">
        <v>12</v>
      </c>
      <c r="AX15" s="31">
        <v>13</v>
      </c>
      <c r="AY15" s="31">
        <v>14</v>
      </c>
      <c r="AZ15" s="143">
        <v>15</v>
      </c>
      <c r="BA15" s="294"/>
      <c r="BB15" s="295"/>
    </row>
    <row r="16" spans="1:54" ht="27" thickBot="1">
      <c r="A16" s="145">
        <v>11</v>
      </c>
      <c r="B16" s="41">
        <v>20</v>
      </c>
      <c r="C16" s="41">
        <v>19</v>
      </c>
      <c r="D16" s="41">
        <v>21</v>
      </c>
      <c r="E16" s="41">
        <v>18</v>
      </c>
      <c r="F16" s="41">
        <v>21</v>
      </c>
      <c r="G16" s="41">
        <v>31</v>
      </c>
      <c r="H16" s="41">
        <v>22</v>
      </c>
      <c r="I16" s="41">
        <v>26</v>
      </c>
      <c r="J16" s="41">
        <v>28</v>
      </c>
      <c r="K16" s="41">
        <v>28</v>
      </c>
      <c r="L16" s="41">
        <v>24</v>
      </c>
      <c r="M16" s="41">
        <v>24</v>
      </c>
      <c r="N16" s="41"/>
      <c r="O16" s="41"/>
      <c r="P16" s="41"/>
      <c r="Q16" s="137">
        <f t="shared" si="1"/>
        <v>282</v>
      </c>
      <c r="R16" s="9"/>
      <c r="S16" s="127">
        <v>15</v>
      </c>
      <c r="T16" s="41">
        <v>17</v>
      </c>
      <c r="U16" s="41">
        <v>17</v>
      </c>
      <c r="V16" s="41">
        <v>12</v>
      </c>
      <c r="W16" s="41">
        <v>18</v>
      </c>
      <c r="X16" s="41">
        <v>13</v>
      </c>
      <c r="Y16" s="41">
        <v>13</v>
      </c>
      <c r="Z16" s="41">
        <v>18</v>
      </c>
      <c r="AA16" s="41">
        <v>16</v>
      </c>
      <c r="AB16" s="41">
        <v>12</v>
      </c>
      <c r="AC16" s="41">
        <v>13</v>
      </c>
      <c r="AD16" s="41">
        <v>14</v>
      </c>
      <c r="AE16" s="41"/>
      <c r="AF16" s="41"/>
      <c r="AG16" s="41"/>
      <c r="AH16" s="138">
        <f t="shared" si="3"/>
        <v>178</v>
      </c>
      <c r="AJ16" s="57"/>
      <c r="AK16" s="148" t="s">
        <v>56</v>
      </c>
      <c r="AL16" s="108">
        <f>S5</f>
        <v>15</v>
      </c>
      <c r="AM16" s="108">
        <f t="shared" ref="AM16:AZ16" si="6">T5</f>
        <v>20</v>
      </c>
      <c r="AN16" s="108">
        <f t="shared" si="6"/>
        <v>20</v>
      </c>
      <c r="AO16" s="108">
        <f t="shared" si="6"/>
        <v>15</v>
      </c>
      <c r="AP16" s="108">
        <f t="shared" si="6"/>
        <v>20</v>
      </c>
      <c r="AQ16" s="108">
        <f t="shared" si="6"/>
        <v>15</v>
      </c>
      <c r="AR16" s="108">
        <f t="shared" si="6"/>
        <v>15</v>
      </c>
      <c r="AS16" s="108">
        <f t="shared" si="6"/>
        <v>20</v>
      </c>
      <c r="AT16" s="108">
        <f t="shared" si="6"/>
        <v>20</v>
      </c>
      <c r="AU16" s="108">
        <f t="shared" si="6"/>
        <v>15</v>
      </c>
      <c r="AV16" s="108">
        <f t="shared" si="6"/>
        <v>15</v>
      </c>
      <c r="AW16" s="108">
        <f t="shared" si="6"/>
        <v>20</v>
      </c>
      <c r="AX16" s="210">
        <f t="shared" si="6"/>
        <v>0</v>
      </c>
      <c r="AY16" s="210">
        <f t="shared" si="6"/>
        <v>0</v>
      </c>
      <c r="AZ16" s="211">
        <f t="shared" si="6"/>
        <v>0</v>
      </c>
      <c r="BA16" s="73">
        <f>AH5</f>
        <v>210</v>
      </c>
      <c r="BB16" s="150"/>
    </row>
    <row r="17" spans="1:54" ht="26.25">
      <c r="A17" s="145">
        <v>12</v>
      </c>
      <c r="B17" s="41">
        <v>23</v>
      </c>
      <c r="C17" s="41">
        <v>20</v>
      </c>
      <c r="D17" s="41">
        <v>23</v>
      </c>
      <c r="E17" s="41">
        <v>22</v>
      </c>
      <c r="F17" s="41">
        <v>20</v>
      </c>
      <c r="G17" s="41">
        <v>30</v>
      </c>
      <c r="H17" s="41">
        <v>23</v>
      </c>
      <c r="I17" s="41">
        <v>22</v>
      </c>
      <c r="J17" s="41">
        <v>24</v>
      </c>
      <c r="K17" s="41">
        <v>28</v>
      </c>
      <c r="L17" s="41">
        <v>25</v>
      </c>
      <c r="M17" s="41">
        <v>24</v>
      </c>
      <c r="N17" s="41"/>
      <c r="O17" s="41"/>
      <c r="P17" s="41"/>
      <c r="Q17" s="137">
        <f t="shared" si="1"/>
        <v>284</v>
      </c>
      <c r="R17" s="9"/>
      <c r="S17" s="127">
        <v>14</v>
      </c>
      <c r="T17" s="41">
        <v>15</v>
      </c>
      <c r="U17" s="41">
        <v>18</v>
      </c>
      <c r="V17" s="41">
        <v>14</v>
      </c>
      <c r="W17" s="41">
        <v>17</v>
      </c>
      <c r="X17" s="41">
        <v>14</v>
      </c>
      <c r="Y17" s="41">
        <v>14</v>
      </c>
      <c r="Z17" s="41">
        <v>16</v>
      </c>
      <c r="AA17" s="41">
        <v>14</v>
      </c>
      <c r="AB17" s="41">
        <v>12</v>
      </c>
      <c r="AC17" s="41">
        <v>14</v>
      </c>
      <c r="AD17" s="41">
        <v>15</v>
      </c>
      <c r="AE17" s="41"/>
      <c r="AF17" s="41"/>
      <c r="AG17" s="41"/>
      <c r="AH17" s="138">
        <f t="shared" si="3"/>
        <v>177</v>
      </c>
      <c r="AJ17" s="57"/>
      <c r="AK17" s="149" t="s">
        <v>58</v>
      </c>
      <c r="AL17" s="25">
        <f>COUNTA(S6:S105)</f>
        <v>19</v>
      </c>
      <c r="AM17" s="25">
        <f t="shared" ref="AM17:AZ17" si="7">COUNTA(T6:T105)</f>
        <v>19</v>
      </c>
      <c r="AN17" s="25">
        <f t="shared" si="7"/>
        <v>19</v>
      </c>
      <c r="AO17" s="25">
        <f t="shared" si="7"/>
        <v>19</v>
      </c>
      <c r="AP17" s="25">
        <f t="shared" si="7"/>
        <v>19</v>
      </c>
      <c r="AQ17" s="25">
        <f t="shared" si="7"/>
        <v>19</v>
      </c>
      <c r="AR17" s="25">
        <f t="shared" si="7"/>
        <v>19</v>
      </c>
      <c r="AS17" s="25">
        <f t="shared" si="7"/>
        <v>19</v>
      </c>
      <c r="AT17" s="25">
        <f t="shared" si="7"/>
        <v>19</v>
      </c>
      <c r="AU17" s="25">
        <f t="shared" si="7"/>
        <v>19</v>
      </c>
      <c r="AV17" s="25">
        <f t="shared" si="7"/>
        <v>19</v>
      </c>
      <c r="AW17" s="25">
        <f>COUNTA(AD6:AD105)</f>
        <v>19</v>
      </c>
      <c r="AX17" s="212">
        <f>COUNTA(AE6:AE105)</f>
        <v>0</v>
      </c>
      <c r="AY17" s="212">
        <f t="shared" si="7"/>
        <v>0</v>
      </c>
      <c r="AZ17" s="213">
        <f t="shared" si="7"/>
        <v>0</v>
      </c>
      <c r="BA17" s="157"/>
      <c r="BB17" s="151"/>
    </row>
    <row r="18" spans="1:54" ht="26.25">
      <c r="A18" s="145">
        <v>13</v>
      </c>
      <c r="B18" s="41">
        <v>24</v>
      </c>
      <c r="C18" s="41">
        <v>21</v>
      </c>
      <c r="D18" s="41">
        <v>23</v>
      </c>
      <c r="E18" s="41">
        <v>20</v>
      </c>
      <c r="F18" s="41">
        <v>24</v>
      </c>
      <c r="G18" s="41">
        <v>29</v>
      </c>
      <c r="H18" s="41">
        <v>22</v>
      </c>
      <c r="I18" s="41">
        <v>20</v>
      </c>
      <c r="J18" s="41">
        <v>26</v>
      </c>
      <c r="K18" s="41">
        <v>26</v>
      </c>
      <c r="L18" s="41">
        <v>23</v>
      </c>
      <c r="M18" s="41">
        <v>24</v>
      </c>
      <c r="N18" s="41"/>
      <c r="O18" s="41"/>
      <c r="P18" s="41"/>
      <c r="Q18" s="137">
        <f t="shared" si="1"/>
        <v>282</v>
      </c>
      <c r="R18" s="9"/>
      <c r="S18" s="127">
        <v>14</v>
      </c>
      <c r="T18" s="41">
        <v>15</v>
      </c>
      <c r="U18" s="41">
        <v>19</v>
      </c>
      <c r="V18" s="41">
        <v>13</v>
      </c>
      <c r="W18" s="41">
        <v>16</v>
      </c>
      <c r="X18" s="41">
        <v>12</v>
      </c>
      <c r="Y18" s="41">
        <v>13</v>
      </c>
      <c r="Z18" s="41">
        <v>14</v>
      </c>
      <c r="AA18" s="41">
        <v>15</v>
      </c>
      <c r="AB18" s="41">
        <v>13</v>
      </c>
      <c r="AC18" s="41">
        <v>15</v>
      </c>
      <c r="AD18" s="41">
        <v>15</v>
      </c>
      <c r="AE18" s="41"/>
      <c r="AF18" s="41"/>
      <c r="AG18" s="41"/>
      <c r="AH18" s="138">
        <f t="shared" si="3"/>
        <v>174</v>
      </c>
      <c r="AJ18" s="57"/>
      <c r="AK18" s="133" t="s">
        <v>59</v>
      </c>
      <c r="AL18" s="34">
        <f>S106</f>
        <v>256</v>
      </c>
      <c r="AM18" s="34">
        <f t="shared" ref="AM18:AZ18" si="8">T106</f>
        <v>306</v>
      </c>
      <c r="AN18" s="34">
        <f t="shared" si="8"/>
        <v>312</v>
      </c>
      <c r="AO18" s="34">
        <f t="shared" si="8"/>
        <v>254</v>
      </c>
      <c r="AP18" s="34">
        <f t="shared" si="8"/>
        <v>311</v>
      </c>
      <c r="AQ18" s="34">
        <f t="shared" si="8"/>
        <v>262</v>
      </c>
      <c r="AR18" s="34">
        <f t="shared" si="8"/>
        <v>247</v>
      </c>
      <c r="AS18" s="34">
        <f t="shared" si="8"/>
        <v>318</v>
      </c>
      <c r="AT18" s="34">
        <f t="shared" si="8"/>
        <v>310</v>
      </c>
      <c r="AU18" s="34">
        <f t="shared" si="8"/>
        <v>261</v>
      </c>
      <c r="AV18" s="34">
        <f t="shared" si="8"/>
        <v>364</v>
      </c>
      <c r="AW18" s="34">
        <f t="shared" si="8"/>
        <v>316</v>
      </c>
      <c r="AX18" s="214">
        <f t="shared" si="8"/>
        <v>0</v>
      </c>
      <c r="AY18" s="214">
        <f t="shared" si="8"/>
        <v>0</v>
      </c>
      <c r="AZ18" s="215">
        <f t="shared" si="8"/>
        <v>0</v>
      </c>
      <c r="BA18" s="75">
        <f>AH106</f>
        <v>3517</v>
      </c>
      <c r="BB18" s="152"/>
    </row>
    <row r="19" spans="1:54" ht="26.25">
      <c r="A19" s="145">
        <v>14</v>
      </c>
      <c r="B19" s="41">
        <v>23</v>
      </c>
      <c r="C19" s="41">
        <v>20</v>
      </c>
      <c r="D19" s="41">
        <v>22</v>
      </c>
      <c r="E19" s="41">
        <v>20</v>
      </c>
      <c r="F19" s="41">
        <v>23</v>
      </c>
      <c r="G19" s="41">
        <v>28</v>
      </c>
      <c r="H19" s="41">
        <v>20</v>
      </c>
      <c r="I19" s="41">
        <v>25</v>
      </c>
      <c r="J19" s="41">
        <v>26</v>
      </c>
      <c r="K19" s="41">
        <v>24</v>
      </c>
      <c r="L19" s="41">
        <v>22</v>
      </c>
      <c r="M19" s="41">
        <v>28</v>
      </c>
      <c r="N19" s="41"/>
      <c r="O19" s="41"/>
      <c r="P19" s="41"/>
      <c r="Q19" s="137">
        <f t="shared" si="1"/>
        <v>281</v>
      </c>
      <c r="R19" s="9"/>
      <c r="S19" s="127">
        <v>14</v>
      </c>
      <c r="T19" s="41">
        <v>16</v>
      </c>
      <c r="U19" s="41">
        <v>17</v>
      </c>
      <c r="V19" s="41">
        <v>14</v>
      </c>
      <c r="W19" s="41">
        <v>13</v>
      </c>
      <c r="X19" s="41">
        <v>14</v>
      </c>
      <c r="Y19" s="41">
        <v>14</v>
      </c>
      <c r="Z19" s="41">
        <v>17</v>
      </c>
      <c r="AA19" s="41">
        <v>18</v>
      </c>
      <c r="AB19" s="41">
        <v>13</v>
      </c>
      <c r="AC19" s="41">
        <v>15</v>
      </c>
      <c r="AD19" s="41">
        <v>17</v>
      </c>
      <c r="AE19" s="41"/>
      <c r="AF19" s="41"/>
      <c r="AG19" s="41"/>
      <c r="AH19" s="138">
        <f t="shared" si="3"/>
        <v>182</v>
      </c>
      <c r="AJ19" s="57"/>
      <c r="AK19" s="135" t="s">
        <v>24</v>
      </c>
      <c r="AL19" s="26">
        <f>S107</f>
        <v>13.473684210526315</v>
      </c>
      <c r="AM19" s="26">
        <f t="shared" ref="AM19:AZ19" si="9">T107</f>
        <v>16.105263157894736</v>
      </c>
      <c r="AN19" s="26">
        <f t="shared" si="9"/>
        <v>16.421052631578949</v>
      </c>
      <c r="AO19" s="26">
        <f t="shared" si="9"/>
        <v>13.368421052631579</v>
      </c>
      <c r="AP19" s="26">
        <f t="shared" si="9"/>
        <v>16.368421052631579</v>
      </c>
      <c r="AQ19" s="26">
        <f t="shared" si="9"/>
        <v>13.789473684210526</v>
      </c>
      <c r="AR19" s="26">
        <f t="shared" si="9"/>
        <v>13</v>
      </c>
      <c r="AS19" s="26">
        <f t="shared" si="9"/>
        <v>16.736842105263158</v>
      </c>
      <c r="AT19" s="26">
        <f t="shared" si="9"/>
        <v>16.315789473684209</v>
      </c>
      <c r="AU19" s="26">
        <f t="shared" si="9"/>
        <v>13.736842105263158</v>
      </c>
      <c r="AV19" s="26">
        <f t="shared" si="9"/>
        <v>19.157894736842106</v>
      </c>
      <c r="AW19" s="26">
        <f t="shared" si="9"/>
        <v>16.631578947368421</v>
      </c>
      <c r="AX19" s="216" t="e">
        <f t="shared" si="9"/>
        <v>#DIV/0!</v>
      </c>
      <c r="AY19" s="216" t="e">
        <f t="shared" si="9"/>
        <v>#DIV/0!</v>
      </c>
      <c r="AZ19" s="217" t="e">
        <f t="shared" si="9"/>
        <v>#DIV/0!</v>
      </c>
      <c r="BA19" s="76">
        <f>AH107</f>
        <v>185.10526315789474</v>
      </c>
      <c r="BB19" s="153"/>
    </row>
    <row r="20" spans="1:54" ht="27" thickBot="1">
      <c r="A20" s="145">
        <v>15</v>
      </c>
      <c r="B20" s="41">
        <v>22</v>
      </c>
      <c r="C20" s="41">
        <v>20</v>
      </c>
      <c r="D20" s="41">
        <v>21</v>
      </c>
      <c r="E20" s="41">
        <v>21</v>
      </c>
      <c r="F20" s="41">
        <v>22</v>
      </c>
      <c r="G20" s="41">
        <v>29</v>
      </c>
      <c r="H20" s="41">
        <v>20</v>
      </c>
      <c r="I20" s="41">
        <v>25</v>
      </c>
      <c r="J20" s="41">
        <v>27</v>
      </c>
      <c r="K20" s="41">
        <v>24</v>
      </c>
      <c r="L20" s="41">
        <v>20</v>
      </c>
      <c r="M20" s="41">
        <v>24</v>
      </c>
      <c r="N20" s="41"/>
      <c r="O20" s="41"/>
      <c r="P20" s="41"/>
      <c r="Q20" s="137">
        <f t="shared" si="1"/>
        <v>275</v>
      </c>
      <c r="R20" s="9"/>
      <c r="S20" s="127">
        <v>12</v>
      </c>
      <c r="T20" s="41">
        <v>16</v>
      </c>
      <c r="U20" s="41">
        <v>16</v>
      </c>
      <c r="V20" s="41">
        <v>10</v>
      </c>
      <c r="W20" s="41">
        <v>14</v>
      </c>
      <c r="X20" s="41">
        <v>15</v>
      </c>
      <c r="Y20" s="41">
        <v>13</v>
      </c>
      <c r="Z20" s="41">
        <v>18</v>
      </c>
      <c r="AA20" s="41">
        <v>19</v>
      </c>
      <c r="AB20" s="41">
        <v>14</v>
      </c>
      <c r="AC20" s="41">
        <v>14</v>
      </c>
      <c r="AD20" s="41">
        <v>18</v>
      </c>
      <c r="AE20" s="41"/>
      <c r="AF20" s="41"/>
      <c r="AG20" s="41"/>
      <c r="AH20" s="138">
        <f t="shared" si="3"/>
        <v>179</v>
      </c>
      <c r="AJ20" s="57"/>
      <c r="AK20" s="180" t="s">
        <v>25</v>
      </c>
      <c r="AL20" s="181">
        <f>S108</f>
        <v>0.90482785671772803</v>
      </c>
      <c r="AM20" s="181">
        <f t="shared" ref="AM20:AZ20" si="10">T108</f>
        <v>1.4100723717480783</v>
      </c>
      <c r="AN20" s="181">
        <f t="shared" si="10"/>
        <v>1.5746530296362717</v>
      </c>
      <c r="AO20" s="181">
        <f t="shared" si="10"/>
        <v>1.2565617248750864</v>
      </c>
      <c r="AP20" s="181">
        <f t="shared" si="10"/>
        <v>1.42245977548242</v>
      </c>
      <c r="AQ20" s="181">
        <f t="shared" si="10"/>
        <v>0.85498196007096172</v>
      </c>
      <c r="AR20" s="181">
        <f t="shared" si="10"/>
        <v>1.1547005383792515</v>
      </c>
      <c r="AS20" s="181">
        <f t="shared" si="10"/>
        <v>1.4469164631940536</v>
      </c>
      <c r="AT20" s="181">
        <f t="shared" si="10"/>
        <v>1.335524515310053</v>
      </c>
      <c r="AU20" s="181">
        <f t="shared" si="10"/>
        <v>0.99118925556670423</v>
      </c>
      <c r="AV20" s="181">
        <f t="shared" si="10"/>
        <v>22.497563220873342</v>
      </c>
      <c r="AW20" s="181">
        <f t="shared" si="10"/>
        <v>1.3420765964144055</v>
      </c>
      <c r="AX20" s="218" t="e">
        <f t="shared" si="10"/>
        <v>#DIV/0!</v>
      </c>
      <c r="AY20" s="218" t="e">
        <f t="shared" si="10"/>
        <v>#DIV/0!</v>
      </c>
      <c r="AZ20" s="219" t="e">
        <f t="shared" si="10"/>
        <v>#DIV/0!</v>
      </c>
      <c r="BA20" s="182">
        <f>AH108</f>
        <v>6.6972716044184413</v>
      </c>
      <c r="BB20" s="154"/>
    </row>
    <row r="21" spans="1:54" ht="30" thickBot="1">
      <c r="A21" s="145">
        <v>16</v>
      </c>
      <c r="B21" s="41">
        <v>24</v>
      </c>
      <c r="C21" s="41">
        <v>22</v>
      </c>
      <c r="D21" s="41">
        <v>23</v>
      </c>
      <c r="E21" s="41">
        <v>21</v>
      </c>
      <c r="F21" s="41">
        <v>24</v>
      </c>
      <c r="G21" s="41">
        <v>29</v>
      </c>
      <c r="H21" s="41">
        <v>19</v>
      </c>
      <c r="I21" s="41">
        <v>28</v>
      </c>
      <c r="J21" s="41">
        <v>29</v>
      </c>
      <c r="K21" s="41">
        <v>26</v>
      </c>
      <c r="L21" s="41">
        <v>19</v>
      </c>
      <c r="M21" s="41">
        <v>24</v>
      </c>
      <c r="N21" s="41"/>
      <c r="O21" s="41"/>
      <c r="P21" s="41"/>
      <c r="Q21" s="137">
        <f t="shared" si="1"/>
        <v>288</v>
      </c>
      <c r="R21" s="9"/>
      <c r="S21" s="127">
        <v>13</v>
      </c>
      <c r="T21" s="41">
        <v>14</v>
      </c>
      <c r="U21" s="41">
        <v>17</v>
      </c>
      <c r="V21" s="41">
        <v>15</v>
      </c>
      <c r="W21" s="41">
        <v>15</v>
      </c>
      <c r="X21" s="41">
        <v>13</v>
      </c>
      <c r="Y21" s="41">
        <v>12</v>
      </c>
      <c r="Z21" s="41">
        <v>18</v>
      </c>
      <c r="AA21" s="41">
        <v>17</v>
      </c>
      <c r="AB21" s="41">
        <v>15</v>
      </c>
      <c r="AC21" s="41">
        <v>15</v>
      </c>
      <c r="AD21" s="41">
        <v>19</v>
      </c>
      <c r="AE21" s="41"/>
      <c r="AF21" s="41"/>
      <c r="AG21" s="41"/>
      <c r="AH21" s="138">
        <f t="shared" si="3"/>
        <v>183</v>
      </c>
      <c r="AJ21" s="160"/>
      <c r="AK21" s="179" t="s">
        <v>60</v>
      </c>
      <c r="AL21" s="184">
        <f>S109</f>
        <v>89.824561403508767</v>
      </c>
      <c r="AM21" s="185">
        <f t="shared" ref="AM21:AZ21" si="11">T109</f>
        <v>80.526315789473685</v>
      </c>
      <c r="AN21" s="185">
        <f t="shared" si="11"/>
        <v>82.105263157894754</v>
      </c>
      <c r="AO21" s="185">
        <f t="shared" si="11"/>
        <v>89.122807017543863</v>
      </c>
      <c r="AP21" s="185">
        <f t="shared" si="11"/>
        <v>81.84210526315789</v>
      </c>
      <c r="AQ21" s="185">
        <f t="shared" si="11"/>
        <v>91.929824561403507</v>
      </c>
      <c r="AR21" s="185">
        <f t="shared" si="11"/>
        <v>86.666666666666671</v>
      </c>
      <c r="AS21" s="185">
        <f t="shared" si="11"/>
        <v>83.68421052631578</v>
      </c>
      <c r="AT21" s="185">
        <f t="shared" si="11"/>
        <v>81.578947368421041</v>
      </c>
      <c r="AU21" s="185">
        <f t="shared" si="11"/>
        <v>91.578947368421055</v>
      </c>
      <c r="AV21" s="185">
        <f t="shared" si="11"/>
        <v>127.71929824561403</v>
      </c>
      <c r="AW21" s="185">
        <f t="shared" si="11"/>
        <v>83.15789473684211</v>
      </c>
      <c r="AX21" s="220">
        <f t="shared" si="11"/>
        <v>0</v>
      </c>
      <c r="AY21" s="220">
        <f t="shared" si="11"/>
        <v>0</v>
      </c>
      <c r="AZ21" s="220">
        <f t="shared" si="11"/>
        <v>0</v>
      </c>
      <c r="BA21" s="186">
        <f>AH109</f>
        <v>88.145363408521305</v>
      </c>
      <c r="BB21" s="155"/>
    </row>
    <row r="22" spans="1:54" ht="30" thickBot="1">
      <c r="A22" s="145">
        <v>17</v>
      </c>
      <c r="B22" s="41">
        <v>23</v>
      </c>
      <c r="C22" s="41">
        <v>21</v>
      </c>
      <c r="D22" s="41">
        <v>22</v>
      </c>
      <c r="E22" s="41">
        <v>21</v>
      </c>
      <c r="F22" s="41">
        <v>21</v>
      </c>
      <c r="G22" s="41">
        <v>31</v>
      </c>
      <c r="H22" s="41">
        <v>21</v>
      </c>
      <c r="I22" s="41">
        <v>22</v>
      </c>
      <c r="J22" s="41">
        <v>30</v>
      </c>
      <c r="K22" s="41">
        <v>26</v>
      </c>
      <c r="L22" s="41">
        <v>24</v>
      </c>
      <c r="M22" s="41">
        <v>22</v>
      </c>
      <c r="N22" s="41"/>
      <c r="O22" s="41"/>
      <c r="P22" s="41"/>
      <c r="Q22" s="137">
        <f t="shared" si="1"/>
        <v>284</v>
      </c>
      <c r="R22" s="9"/>
      <c r="S22" s="127">
        <v>14</v>
      </c>
      <c r="T22" s="41">
        <v>18</v>
      </c>
      <c r="U22" s="41">
        <v>14</v>
      </c>
      <c r="V22" s="41">
        <v>14</v>
      </c>
      <c r="W22" s="41">
        <v>17</v>
      </c>
      <c r="X22" s="41">
        <v>14</v>
      </c>
      <c r="Y22" s="41">
        <v>12</v>
      </c>
      <c r="Z22" s="41">
        <v>17</v>
      </c>
      <c r="AA22" s="41">
        <v>18</v>
      </c>
      <c r="AB22" s="41">
        <v>15</v>
      </c>
      <c r="AC22" s="41">
        <v>15</v>
      </c>
      <c r="AD22" s="41">
        <v>18</v>
      </c>
      <c r="AE22" s="41"/>
      <c r="AF22" s="41"/>
      <c r="AG22" s="41"/>
      <c r="AH22" s="138">
        <f t="shared" si="3"/>
        <v>186</v>
      </c>
      <c r="AJ22" s="160"/>
      <c r="AK22" s="187" t="s">
        <v>82</v>
      </c>
      <c r="AZ22" s="50"/>
      <c r="BA22" s="183" t="s">
        <v>29</v>
      </c>
      <c r="BB22" s="156"/>
    </row>
    <row r="23" spans="1:54" ht="27" thickBot="1">
      <c r="A23" s="145">
        <v>18</v>
      </c>
      <c r="B23" s="41">
        <v>24</v>
      </c>
      <c r="C23" s="41">
        <v>20</v>
      </c>
      <c r="D23" s="41">
        <v>23</v>
      </c>
      <c r="E23" s="41">
        <v>21</v>
      </c>
      <c r="F23" s="41">
        <v>21</v>
      </c>
      <c r="G23" s="41">
        <v>32</v>
      </c>
      <c r="H23" s="41">
        <v>21</v>
      </c>
      <c r="I23" s="41">
        <v>24</v>
      </c>
      <c r="J23" s="41">
        <v>30</v>
      </c>
      <c r="K23" s="41">
        <v>24</v>
      </c>
      <c r="L23" s="41">
        <v>24</v>
      </c>
      <c r="M23" s="41">
        <v>23</v>
      </c>
      <c r="N23" s="41"/>
      <c r="O23" s="41"/>
      <c r="P23" s="41"/>
      <c r="Q23" s="137">
        <f t="shared" si="1"/>
        <v>287</v>
      </c>
      <c r="R23" s="9"/>
      <c r="S23" s="127">
        <v>14</v>
      </c>
      <c r="T23" s="41">
        <v>15</v>
      </c>
      <c r="U23" s="41">
        <v>15</v>
      </c>
      <c r="V23" s="41">
        <v>12</v>
      </c>
      <c r="W23" s="41">
        <v>15</v>
      </c>
      <c r="X23" s="41">
        <v>15</v>
      </c>
      <c r="Y23" s="41">
        <v>14</v>
      </c>
      <c r="Z23" s="41">
        <v>16</v>
      </c>
      <c r="AA23" s="41">
        <v>15</v>
      </c>
      <c r="AB23" s="41">
        <v>13</v>
      </c>
      <c r="AC23" s="41">
        <v>13</v>
      </c>
      <c r="AD23" s="41">
        <v>16</v>
      </c>
      <c r="AE23" s="41"/>
      <c r="AF23" s="41"/>
      <c r="AG23" s="41"/>
      <c r="AH23" s="138">
        <f t="shared" si="3"/>
        <v>173</v>
      </c>
      <c r="AJ23" s="53"/>
      <c r="AK23" s="158"/>
      <c r="AL23" s="130"/>
      <c r="AM23" s="159"/>
      <c r="AN23" s="159"/>
      <c r="AO23" s="159"/>
      <c r="AP23" s="159"/>
      <c r="AQ23" s="159"/>
      <c r="AR23" s="159"/>
      <c r="AS23" s="159"/>
      <c r="AT23" s="159"/>
      <c r="AU23" s="159"/>
      <c r="AV23" s="159"/>
      <c r="AW23" s="159"/>
      <c r="AX23" s="159"/>
      <c r="AY23" s="159"/>
      <c r="AZ23" s="159"/>
      <c r="BA23" s="51"/>
      <c r="BB23" s="54"/>
    </row>
    <row r="24" spans="1:54" ht="26.25">
      <c r="A24" s="145">
        <v>19</v>
      </c>
      <c r="B24" s="41">
        <v>23</v>
      </c>
      <c r="C24" s="41">
        <v>20</v>
      </c>
      <c r="D24" s="41">
        <v>22</v>
      </c>
      <c r="E24" s="41">
        <v>20</v>
      </c>
      <c r="F24" s="41">
        <v>21</v>
      </c>
      <c r="G24" s="41">
        <v>31</v>
      </c>
      <c r="H24" s="41">
        <v>20</v>
      </c>
      <c r="I24" s="41">
        <v>28</v>
      </c>
      <c r="J24" s="41">
        <v>28</v>
      </c>
      <c r="K24" s="41">
        <v>26</v>
      </c>
      <c r="L24" s="41">
        <v>25</v>
      </c>
      <c r="M24" s="41">
        <v>23</v>
      </c>
      <c r="N24" s="41"/>
      <c r="O24" s="41"/>
      <c r="P24" s="41"/>
      <c r="Q24" s="137">
        <f t="shared" si="1"/>
        <v>287</v>
      </c>
      <c r="R24" s="9"/>
      <c r="S24" s="127">
        <v>14</v>
      </c>
      <c r="T24" s="41">
        <v>14</v>
      </c>
      <c r="U24" s="41">
        <v>15</v>
      </c>
      <c r="V24" s="41">
        <v>14</v>
      </c>
      <c r="W24" s="41">
        <v>16</v>
      </c>
      <c r="X24" s="41">
        <v>14</v>
      </c>
      <c r="Y24" s="41">
        <v>13</v>
      </c>
      <c r="Z24" s="41">
        <v>14</v>
      </c>
      <c r="AA24" s="41">
        <v>16</v>
      </c>
      <c r="AB24" s="41">
        <v>14</v>
      </c>
      <c r="AC24" s="41">
        <v>13</v>
      </c>
      <c r="AD24" s="41">
        <v>17</v>
      </c>
      <c r="AE24" s="41"/>
      <c r="AF24" s="41"/>
      <c r="AG24" s="41"/>
      <c r="AH24" s="138">
        <f t="shared" si="3"/>
        <v>174</v>
      </c>
    </row>
    <row r="25" spans="1:54" ht="26.25">
      <c r="A25" s="145">
        <v>20</v>
      </c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137" t="str">
        <f t="shared" si="1"/>
        <v/>
      </c>
      <c r="R25" s="9"/>
      <c r="S25" s="127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138" t="str">
        <f t="shared" si="3"/>
        <v/>
      </c>
      <c r="AU25" s="40"/>
    </row>
    <row r="26" spans="1:54" ht="29.25">
      <c r="A26" s="145">
        <v>21</v>
      </c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137" t="str">
        <f t="shared" si="1"/>
        <v/>
      </c>
      <c r="R26" s="9"/>
      <c r="S26" s="127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138" t="str">
        <f t="shared" si="3"/>
        <v/>
      </c>
      <c r="AM26" s="302" t="s">
        <v>30</v>
      </c>
      <c r="AN26" s="302"/>
      <c r="AO26" s="302"/>
      <c r="AP26" s="302"/>
      <c r="AQ26" s="302"/>
      <c r="AR26" s="302"/>
      <c r="AS26" s="302"/>
      <c r="AT26" s="302"/>
    </row>
    <row r="27" spans="1:54" ht="26.25">
      <c r="A27" s="145">
        <v>22</v>
      </c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137" t="str">
        <f t="shared" si="1"/>
        <v/>
      </c>
      <c r="R27" s="9"/>
      <c r="S27" s="127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138" t="str">
        <f t="shared" si="3"/>
        <v/>
      </c>
      <c r="AO27" s="5"/>
      <c r="AP27" s="5"/>
      <c r="AQ27" s="5"/>
      <c r="AR27" s="5"/>
      <c r="AS27" s="5"/>
      <c r="AT27" s="3"/>
    </row>
    <row r="28" spans="1:54" ht="26.25">
      <c r="A28" s="145">
        <v>23</v>
      </c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137" t="str">
        <f t="shared" si="1"/>
        <v/>
      </c>
      <c r="R28" s="9"/>
      <c r="S28" s="127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138" t="str">
        <f t="shared" si="3"/>
        <v/>
      </c>
      <c r="AL28" s="298" t="s">
        <v>36</v>
      </c>
      <c r="AM28" s="298" t="s">
        <v>37</v>
      </c>
      <c r="AN28" s="298"/>
      <c r="AO28" s="298"/>
      <c r="AP28" s="298" t="s">
        <v>32</v>
      </c>
      <c r="AQ28" s="298" t="s">
        <v>23</v>
      </c>
      <c r="AR28" s="299"/>
      <c r="AS28" s="298" t="s">
        <v>38</v>
      </c>
      <c r="AT28" s="299"/>
    </row>
    <row r="29" spans="1:54" ht="26.25">
      <c r="A29" s="145">
        <v>24</v>
      </c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137" t="str">
        <f t="shared" si="1"/>
        <v/>
      </c>
      <c r="R29" s="9"/>
      <c r="S29" s="127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138" t="str">
        <f t="shared" si="3"/>
        <v/>
      </c>
      <c r="AL29" s="299"/>
      <c r="AM29" s="298"/>
      <c r="AN29" s="298"/>
      <c r="AO29" s="298"/>
      <c r="AP29" s="298"/>
      <c r="AQ29" s="142" t="s">
        <v>28</v>
      </c>
      <c r="AR29" s="142" t="s">
        <v>39</v>
      </c>
      <c r="AS29" s="142" t="s">
        <v>40</v>
      </c>
      <c r="AT29" s="142" t="s">
        <v>29</v>
      </c>
    </row>
    <row r="30" spans="1:54" ht="26.25">
      <c r="A30" s="145">
        <v>25</v>
      </c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137" t="str">
        <f t="shared" si="1"/>
        <v/>
      </c>
      <c r="R30" s="9"/>
      <c r="S30" s="127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138" t="str">
        <f t="shared" si="3"/>
        <v/>
      </c>
      <c r="AL30" s="140">
        <v>1</v>
      </c>
      <c r="AM30" s="296" t="s">
        <v>48</v>
      </c>
      <c r="AN30" s="296"/>
      <c r="AO30" s="296"/>
      <c r="AP30" s="140">
        <f>AL6</f>
        <v>19</v>
      </c>
      <c r="AQ30" s="141">
        <f>B106</f>
        <v>432</v>
      </c>
      <c r="AR30" s="141">
        <f>S106</f>
        <v>256</v>
      </c>
      <c r="AS30" s="141">
        <f>B109</f>
        <v>75.789473684210535</v>
      </c>
      <c r="AT30" s="141">
        <f>S109</f>
        <v>89.824561403508767</v>
      </c>
    </row>
    <row r="31" spans="1:54" ht="26.25">
      <c r="A31" s="145">
        <v>26</v>
      </c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137" t="str">
        <f t="shared" si="1"/>
        <v/>
      </c>
      <c r="R31" s="9"/>
      <c r="S31" s="127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138" t="str">
        <f t="shared" si="3"/>
        <v/>
      </c>
      <c r="AL31" s="140">
        <v>2</v>
      </c>
      <c r="AM31" s="296" t="s">
        <v>48</v>
      </c>
      <c r="AN31" s="296"/>
      <c r="AO31" s="296"/>
      <c r="AP31" s="140">
        <f>AL6</f>
        <v>19</v>
      </c>
      <c r="AQ31" s="141">
        <f>C106</f>
        <v>398</v>
      </c>
      <c r="AR31" s="141">
        <f>T106</f>
        <v>306</v>
      </c>
      <c r="AS31" s="141">
        <f>C109</f>
        <v>74.812030075187963</v>
      </c>
      <c r="AT31" s="141">
        <f>T109</f>
        <v>80.526315789473685</v>
      </c>
    </row>
    <row r="32" spans="1:54" ht="26.25">
      <c r="A32" s="145">
        <v>27</v>
      </c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137" t="str">
        <f t="shared" si="1"/>
        <v/>
      </c>
      <c r="R32" s="9"/>
      <c r="S32" s="127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138" t="str">
        <f t="shared" si="3"/>
        <v/>
      </c>
      <c r="AL32" s="140">
        <v>3</v>
      </c>
      <c r="AM32" s="296" t="s">
        <v>48</v>
      </c>
      <c r="AN32" s="296"/>
      <c r="AO32" s="296"/>
      <c r="AP32" s="140">
        <f>AL6</f>
        <v>19</v>
      </c>
      <c r="AQ32" s="141">
        <f>D106</f>
        <v>426</v>
      </c>
      <c r="AR32" s="141">
        <f>U106</f>
        <v>312</v>
      </c>
      <c r="AS32" s="141">
        <f>E109</f>
        <v>68.596491228070164</v>
      </c>
      <c r="AT32" s="141">
        <f>U109</f>
        <v>82.105263157894754</v>
      </c>
    </row>
    <row r="33" spans="1:52" ht="26.25">
      <c r="A33" s="145">
        <v>28</v>
      </c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137" t="str">
        <f t="shared" si="1"/>
        <v/>
      </c>
      <c r="R33" s="9"/>
      <c r="S33" s="127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138" t="str">
        <f t="shared" si="3"/>
        <v/>
      </c>
      <c r="AL33" s="140">
        <v>4</v>
      </c>
      <c r="AM33" s="296" t="s">
        <v>48</v>
      </c>
      <c r="AN33" s="296"/>
      <c r="AO33" s="296"/>
      <c r="AP33" s="140">
        <f>AL6</f>
        <v>19</v>
      </c>
      <c r="AQ33" s="141">
        <f>E106</f>
        <v>391</v>
      </c>
      <c r="AR33" s="141">
        <f>V106</f>
        <v>254</v>
      </c>
      <c r="AS33" s="141">
        <f>E109</f>
        <v>68.596491228070164</v>
      </c>
      <c r="AT33" s="141">
        <f>V109</f>
        <v>89.122807017543863</v>
      </c>
    </row>
    <row r="34" spans="1:52" ht="26.25">
      <c r="A34" s="145">
        <v>29</v>
      </c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137" t="str">
        <f t="shared" si="1"/>
        <v/>
      </c>
      <c r="R34" s="9"/>
      <c r="S34" s="127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138" t="str">
        <f t="shared" si="3"/>
        <v/>
      </c>
      <c r="AL34" s="140">
        <v>5</v>
      </c>
      <c r="AM34" s="296" t="s">
        <v>48</v>
      </c>
      <c r="AN34" s="296"/>
      <c r="AO34" s="296"/>
      <c r="AP34" s="140">
        <f>AL6</f>
        <v>19</v>
      </c>
      <c r="AQ34" s="141">
        <f>F106</f>
        <v>394</v>
      </c>
      <c r="AR34" s="141">
        <f>W106</f>
        <v>311</v>
      </c>
      <c r="AS34" s="141">
        <f>F109</f>
        <v>74.060150375939855</v>
      </c>
      <c r="AT34" s="141">
        <f>W109</f>
        <v>81.84210526315789</v>
      </c>
      <c r="AW34" s="178"/>
    </row>
    <row r="35" spans="1:52" ht="26.25">
      <c r="A35" s="145">
        <v>30</v>
      </c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137" t="str">
        <f t="shared" si="1"/>
        <v/>
      </c>
      <c r="R35" s="9"/>
      <c r="S35" s="127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138" t="str">
        <f t="shared" si="3"/>
        <v/>
      </c>
      <c r="AL35" s="140">
        <v>6</v>
      </c>
      <c r="AM35" s="296" t="s">
        <v>48</v>
      </c>
      <c r="AN35" s="296"/>
      <c r="AO35" s="296"/>
      <c r="AP35" s="140">
        <f>AL6</f>
        <v>19</v>
      </c>
      <c r="AQ35" s="141">
        <f>G106</f>
        <v>566</v>
      </c>
      <c r="AR35" s="141">
        <f>X106</f>
        <v>262</v>
      </c>
      <c r="AS35" s="141">
        <f>G109</f>
        <v>85.112781954887211</v>
      </c>
      <c r="AT35" s="141">
        <f>X109</f>
        <v>91.929824561403507</v>
      </c>
      <c r="AW35" s="178"/>
    </row>
    <row r="36" spans="1:52" ht="26.25">
      <c r="A36" s="145">
        <v>31</v>
      </c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137" t="str">
        <f t="shared" si="1"/>
        <v/>
      </c>
      <c r="R36" s="9"/>
      <c r="S36" s="127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138" t="str">
        <f t="shared" si="3"/>
        <v/>
      </c>
      <c r="AL36" s="140">
        <v>7</v>
      </c>
      <c r="AM36" s="296" t="s">
        <v>48</v>
      </c>
      <c r="AN36" s="296"/>
      <c r="AO36" s="296"/>
      <c r="AP36" s="140">
        <f>AL6</f>
        <v>19</v>
      </c>
      <c r="AQ36" s="141">
        <f>H106</f>
        <v>401</v>
      </c>
      <c r="AR36" s="141">
        <f>Y106</f>
        <v>247</v>
      </c>
      <c r="AS36" s="141">
        <f>H109</f>
        <v>75.375939849624061</v>
      </c>
      <c r="AT36" s="141">
        <f>Y109</f>
        <v>86.666666666666671</v>
      </c>
      <c r="AW36" s="178"/>
    </row>
    <row r="37" spans="1:52" ht="26.25">
      <c r="A37" s="145">
        <v>32</v>
      </c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137" t="str">
        <f t="shared" si="1"/>
        <v/>
      </c>
      <c r="R37" s="9"/>
      <c r="S37" s="127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138" t="str">
        <f t="shared" si="3"/>
        <v/>
      </c>
      <c r="AJ37" s="2"/>
      <c r="AL37" s="140">
        <v>8</v>
      </c>
      <c r="AM37" s="296" t="s">
        <v>48</v>
      </c>
      <c r="AN37" s="296"/>
      <c r="AO37" s="296"/>
      <c r="AP37" s="140">
        <f>AL6</f>
        <v>19</v>
      </c>
      <c r="AQ37" s="141">
        <f>I106</f>
        <v>461</v>
      </c>
      <c r="AR37" s="141">
        <f>Z106</f>
        <v>318</v>
      </c>
      <c r="AS37" s="141">
        <f>I109</f>
        <v>80.877192982456137</v>
      </c>
      <c r="AT37" s="141">
        <f>Z109</f>
        <v>83.68421052631578</v>
      </c>
      <c r="AU37" s="3"/>
      <c r="AV37" s="3"/>
      <c r="AW37" s="178"/>
      <c r="AX37" s="3"/>
      <c r="AY37" s="3"/>
      <c r="AZ37" s="3"/>
    </row>
    <row r="38" spans="1:52" ht="26.25">
      <c r="A38" s="145">
        <v>33</v>
      </c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137" t="str">
        <f t="shared" ref="Q38:Q69" si="12">IF(COUNT(B38:P38)=0,"",SUM(B38:P38))</f>
        <v/>
      </c>
      <c r="R38" s="9"/>
      <c r="S38" s="128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  <c r="AF38" s="42"/>
      <c r="AG38" s="42"/>
      <c r="AH38" s="138" t="str">
        <f t="shared" si="3"/>
        <v/>
      </c>
      <c r="AL38" s="140">
        <v>9</v>
      </c>
      <c r="AM38" s="296" t="s">
        <v>48</v>
      </c>
      <c r="AN38" s="296"/>
      <c r="AO38" s="296"/>
      <c r="AP38" s="140">
        <f>AL6</f>
        <v>19</v>
      </c>
      <c r="AQ38" s="141">
        <f>J106</f>
        <v>493</v>
      </c>
      <c r="AR38" s="141">
        <f>AA106</f>
        <v>310</v>
      </c>
      <c r="AS38" s="141">
        <f>J109</f>
        <v>86.491228070175424</v>
      </c>
      <c r="AT38" s="141">
        <f>AA109</f>
        <v>81.578947368421041</v>
      </c>
      <c r="AU38" s="2"/>
      <c r="AV38" s="2"/>
      <c r="AW38" s="178"/>
      <c r="AX38" s="2"/>
      <c r="AY38" s="2"/>
      <c r="AZ38" s="2"/>
    </row>
    <row r="39" spans="1:52" ht="26.25">
      <c r="A39" s="145">
        <v>34</v>
      </c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137" t="str">
        <f t="shared" si="12"/>
        <v/>
      </c>
      <c r="R39" s="9"/>
      <c r="S39" s="128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  <c r="AF39" s="42"/>
      <c r="AG39" s="42"/>
      <c r="AH39" s="138" t="str">
        <f t="shared" si="3"/>
        <v/>
      </c>
      <c r="AL39" s="140">
        <v>10</v>
      </c>
      <c r="AM39" s="296" t="s">
        <v>48</v>
      </c>
      <c r="AN39" s="296"/>
      <c r="AO39" s="296"/>
      <c r="AP39" s="140">
        <f>AL6</f>
        <v>19</v>
      </c>
      <c r="AQ39" s="141">
        <f>K106</f>
        <v>466.23</v>
      </c>
      <c r="AR39" s="141">
        <f>AB106</f>
        <v>261</v>
      </c>
      <c r="AS39" s="141">
        <f>K109</f>
        <v>81.794736842105266</v>
      </c>
      <c r="AT39" s="141">
        <f>AB109</f>
        <v>91.578947368421055</v>
      </c>
      <c r="AU39" s="3"/>
      <c r="AV39" s="3"/>
      <c r="AW39" s="178"/>
      <c r="AX39" s="3"/>
      <c r="AY39" s="3"/>
      <c r="AZ39" s="3"/>
    </row>
    <row r="40" spans="1:52" ht="26.25">
      <c r="A40" s="145">
        <v>35</v>
      </c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137" t="str">
        <f t="shared" si="12"/>
        <v/>
      </c>
      <c r="R40" s="9"/>
      <c r="S40" s="128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  <c r="AF40" s="42"/>
      <c r="AG40" s="42"/>
      <c r="AH40" s="138" t="str">
        <f t="shared" si="3"/>
        <v/>
      </c>
      <c r="AL40" s="140">
        <v>11</v>
      </c>
      <c r="AM40" s="296" t="s">
        <v>48</v>
      </c>
      <c r="AN40" s="296"/>
      <c r="AO40" s="296"/>
      <c r="AP40" s="140">
        <f>AL6</f>
        <v>19</v>
      </c>
      <c r="AQ40" s="141">
        <f>L106</f>
        <v>417</v>
      </c>
      <c r="AR40" s="141">
        <f>AC106</f>
        <v>364</v>
      </c>
      <c r="AS40" s="141">
        <f>L109</f>
        <v>87.78947368421052</v>
      </c>
      <c r="AT40" s="141">
        <f>AC109</f>
        <v>127.71929824561403</v>
      </c>
      <c r="AU40" s="3"/>
      <c r="AV40" s="3"/>
      <c r="AW40" s="178"/>
      <c r="AX40" s="3"/>
      <c r="AY40" s="3"/>
      <c r="AZ40" s="3"/>
    </row>
    <row r="41" spans="1:52" ht="26.25">
      <c r="A41" s="145">
        <v>36</v>
      </c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137" t="str">
        <f t="shared" si="12"/>
        <v/>
      </c>
      <c r="R41" s="9"/>
      <c r="S41" s="128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42"/>
      <c r="AH41" s="138" t="str">
        <f t="shared" si="3"/>
        <v/>
      </c>
      <c r="AL41" s="140">
        <v>12</v>
      </c>
      <c r="AM41" s="296" t="s">
        <v>48</v>
      </c>
      <c r="AN41" s="296"/>
      <c r="AO41" s="296"/>
      <c r="AP41" s="140">
        <f>AL6</f>
        <v>19</v>
      </c>
      <c r="AQ41" s="141">
        <f>M106</f>
        <v>453</v>
      </c>
      <c r="AR41" s="141">
        <f>AD106</f>
        <v>316</v>
      </c>
      <c r="AS41" s="141">
        <f>M109</f>
        <v>95.368421052631575</v>
      </c>
      <c r="AT41" s="141">
        <f>AD109</f>
        <v>83.15789473684211</v>
      </c>
      <c r="AU41" s="3"/>
      <c r="AV41" s="3"/>
      <c r="AW41" s="178"/>
      <c r="AX41" s="3"/>
      <c r="AY41" s="3"/>
      <c r="AZ41" s="3"/>
    </row>
    <row r="42" spans="1:52" ht="26.25">
      <c r="A42" s="145">
        <v>37</v>
      </c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137" t="str">
        <f t="shared" si="12"/>
        <v/>
      </c>
      <c r="R42" s="9"/>
      <c r="S42" s="127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138" t="str">
        <f t="shared" si="3"/>
        <v/>
      </c>
      <c r="AL42" s="208">
        <v>13</v>
      </c>
      <c r="AM42" s="297" t="s">
        <v>48</v>
      </c>
      <c r="AN42" s="297"/>
      <c r="AO42" s="297"/>
      <c r="AP42" s="208">
        <f>AL6</f>
        <v>19</v>
      </c>
      <c r="AQ42" s="209">
        <f>N106</f>
        <v>0</v>
      </c>
      <c r="AR42" s="209">
        <f>AE106</f>
        <v>0</v>
      </c>
      <c r="AS42" s="209">
        <f>N109</f>
        <v>0</v>
      </c>
      <c r="AT42" s="209">
        <f>AE109</f>
        <v>0</v>
      </c>
      <c r="AU42" s="3"/>
      <c r="AV42" s="3"/>
      <c r="AW42" s="178"/>
      <c r="AX42" s="3"/>
      <c r="AY42" s="3"/>
      <c r="AZ42" s="3"/>
    </row>
    <row r="43" spans="1:52" ht="26.25">
      <c r="A43" s="145">
        <v>38</v>
      </c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137" t="str">
        <f t="shared" si="12"/>
        <v/>
      </c>
      <c r="R43" s="9"/>
      <c r="S43" s="127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138" t="str">
        <f t="shared" si="3"/>
        <v/>
      </c>
      <c r="AK43" s="16"/>
      <c r="AL43" s="208">
        <v>14</v>
      </c>
      <c r="AM43" s="297" t="s">
        <v>48</v>
      </c>
      <c r="AN43" s="297"/>
      <c r="AO43" s="297"/>
      <c r="AP43" s="208">
        <f>AL6</f>
        <v>19</v>
      </c>
      <c r="AQ43" s="209">
        <f>O106</f>
        <v>0</v>
      </c>
      <c r="AR43" s="209">
        <f>AF106</f>
        <v>0</v>
      </c>
      <c r="AS43" s="209">
        <f>O109</f>
        <v>0</v>
      </c>
      <c r="AT43" s="209">
        <f>AF109</f>
        <v>0</v>
      </c>
      <c r="AU43" s="3"/>
      <c r="AV43" s="3"/>
      <c r="AW43" s="3"/>
      <c r="AX43" s="3"/>
      <c r="AY43" s="3"/>
      <c r="AZ43" s="3"/>
    </row>
    <row r="44" spans="1:52" ht="26.25">
      <c r="A44" s="145">
        <v>39</v>
      </c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137" t="str">
        <f t="shared" si="12"/>
        <v/>
      </c>
      <c r="R44" s="9"/>
      <c r="S44" s="127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  <c r="AF44" s="41"/>
      <c r="AG44" s="41"/>
      <c r="AH44" s="138" t="str">
        <f t="shared" si="3"/>
        <v/>
      </c>
      <c r="AL44" s="208">
        <v>15</v>
      </c>
      <c r="AM44" s="297" t="s">
        <v>48</v>
      </c>
      <c r="AN44" s="297"/>
      <c r="AO44" s="297"/>
      <c r="AP44" s="208">
        <f>AL6</f>
        <v>19</v>
      </c>
      <c r="AQ44" s="209">
        <f>P106</f>
        <v>0</v>
      </c>
      <c r="AR44" s="209">
        <f>AG106</f>
        <v>0</v>
      </c>
      <c r="AS44" s="209">
        <f>P109</f>
        <v>0</v>
      </c>
      <c r="AT44" s="209">
        <f>AG109</f>
        <v>0</v>
      </c>
      <c r="AU44" s="3"/>
      <c r="AV44" s="3"/>
      <c r="AW44" s="3"/>
      <c r="AX44" s="3"/>
      <c r="AY44" s="3"/>
      <c r="AZ44" s="3"/>
    </row>
    <row r="45" spans="1:52" ht="29.25">
      <c r="A45" s="145">
        <v>40</v>
      </c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137" t="str">
        <f t="shared" si="12"/>
        <v/>
      </c>
      <c r="R45" s="9"/>
      <c r="S45" s="127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41"/>
      <c r="AH45" s="138" t="str">
        <f t="shared" si="3"/>
        <v/>
      </c>
      <c r="AL45" s="319" t="s">
        <v>27</v>
      </c>
      <c r="AM45" s="319"/>
      <c r="AN45" s="319"/>
      <c r="AO45" s="319"/>
      <c r="AP45" s="319"/>
      <c r="AQ45" s="139">
        <f>Q106</f>
        <v>5298.23</v>
      </c>
      <c r="AR45" s="139">
        <f>AH106</f>
        <v>3517</v>
      </c>
      <c r="AS45" s="139">
        <f>Q109</f>
        <v>79.900919921580439</v>
      </c>
      <c r="AT45" s="139">
        <f>AH109</f>
        <v>88.145363408521305</v>
      </c>
      <c r="AU45" s="3"/>
      <c r="AV45" s="3"/>
      <c r="AW45" s="3"/>
      <c r="AX45" s="3"/>
      <c r="AY45" s="3"/>
      <c r="AZ45" s="3"/>
    </row>
    <row r="46" spans="1:52" ht="26.25">
      <c r="A46" s="145">
        <v>41</v>
      </c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137" t="str">
        <f t="shared" si="12"/>
        <v/>
      </c>
      <c r="R46" s="9"/>
      <c r="S46" s="127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138" t="str">
        <f t="shared" si="3"/>
        <v/>
      </c>
    </row>
    <row r="47" spans="1:52" ht="26.25">
      <c r="A47" s="145">
        <v>42</v>
      </c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137" t="str">
        <f t="shared" si="12"/>
        <v/>
      </c>
      <c r="R47" s="9"/>
      <c r="S47" s="127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138" t="str">
        <f t="shared" si="3"/>
        <v/>
      </c>
    </row>
    <row r="48" spans="1:52" ht="26.25">
      <c r="A48" s="145">
        <v>43</v>
      </c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137" t="str">
        <f t="shared" si="12"/>
        <v/>
      </c>
      <c r="R48" s="9"/>
      <c r="S48" s="127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138" t="str">
        <f t="shared" si="3"/>
        <v/>
      </c>
    </row>
    <row r="49" spans="1:34" ht="26.25">
      <c r="A49" s="145">
        <v>44</v>
      </c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137" t="str">
        <f t="shared" si="12"/>
        <v/>
      </c>
      <c r="R49" s="9"/>
      <c r="S49" s="127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138" t="str">
        <f t="shared" si="3"/>
        <v/>
      </c>
    </row>
    <row r="50" spans="1:34" ht="26.25">
      <c r="A50" s="145">
        <v>45</v>
      </c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137" t="str">
        <f t="shared" si="12"/>
        <v/>
      </c>
      <c r="R50" s="9"/>
      <c r="S50" s="127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138" t="str">
        <f t="shared" si="3"/>
        <v/>
      </c>
    </row>
    <row r="51" spans="1:34" ht="26.25">
      <c r="A51" s="145">
        <v>46</v>
      </c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137" t="str">
        <f t="shared" si="12"/>
        <v/>
      </c>
      <c r="R51" s="9"/>
      <c r="S51" s="127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138" t="str">
        <f t="shared" si="3"/>
        <v/>
      </c>
    </row>
    <row r="52" spans="1:34" ht="26.25">
      <c r="A52" s="145">
        <v>47</v>
      </c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137" t="str">
        <f t="shared" si="12"/>
        <v/>
      </c>
      <c r="R52" s="9"/>
      <c r="S52" s="127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  <c r="AF52" s="41"/>
      <c r="AG52" s="41"/>
      <c r="AH52" s="138" t="str">
        <f t="shared" si="3"/>
        <v/>
      </c>
    </row>
    <row r="53" spans="1:34" ht="26.25">
      <c r="A53" s="145">
        <v>48</v>
      </c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137" t="str">
        <f t="shared" si="12"/>
        <v/>
      </c>
      <c r="R53" s="9"/>
      <c r="S53" s="127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1"/>
      <c r="AH53" s="138" t="str">
        <f t="shared" si="3"/>
        <v/>
      </c>
    </row>
    <row r="54" spans="1:34" ht="26.25">
      <c r="A54" s="145">
        <v>49</v>
      </c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137" t="str">
        <f t="shared" si="12"/>
        <v/>
      </c>
      <c r="R54" s="9"/>
      <c r="S54" s="127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  <c r="AF54" s="41"/>
      <c r="AG54" s="41"/>
      <c r="AH54" s="138" t="str">
        <f t="shared" si="3"/>
        <v/>
      </c>
    </row>
    <row r="55" spans="1:34" ht="26.25">
      <c r="A55" s="145">
        <v>50</v>
      </c>
      <c r="B55" s="41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137" t="str">
        <f t="shared" si="12"/>
        <v/>
      </c>
      <c r="R55" s="9"/>
      <c r="S55" s="127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F55" s="41"/>
      <c r="AG55" s="41"/>
      <c r="AH55" s="138" t="str">
        <f t="shared" si="3"/>
        <v/>
      </c>
    </row>
    <row r="56" spans="1:34" ht="26.25">
      <c r="A56" s="145">
        <v>51</v>
      </c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137" t="str">
        <f t="shared" si="12"/>
        <v/>
      </c>
      <c r="R56" s="9"/>
      <c r="S56" s="127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  <c r="AF56" s="41"/>
      <c r="AG56" s="41"/>
      <c r="AH56" s="138" t="str">
        <f t="shared" si="3"/>
        <v/>
      </c>
    </row>
    <row r="57" spans="1:34" ht="26.25">
      <c r="A57" s="145">
        <v>52</v>
      </c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137" t="str">
        <f t="shared" si="12"/>
        <v/>
      </c>
      <c r="R57" s="9"/>
      <c r="S57" s="127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41"/>
      <c r="AG57" s="41"/>
      <c r="AH57" s="138" t="str">
        <f t="shared" si="3"/>
        <v/>
      </c>
    </row>
    <row r="58" spans="1:34" ht="26.25">
      <c r="A58" s="145">
        <v>53</v>
      </c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137" t="str">
        <f t="shared" si="12"/>
        <v/>
      </c>
      <c r="R58" s="9"/>
      <c r="S58" s="127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1"/>
      <c r="AG58" s="41"/>
      <c r="AH58" s="138" t="str">
        <f t="shared" si="3"/>
        <v/>
      </c>
    </row>
    <row r="59" spans="1:34" ht="26.25">
      <c r="A59" s="145">
        <v>54</v>
      </c>
      <c r="B59" s="41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137" t="str">
        <f t="shared" si="12"/>
        <v/>
      </c>
      <c r="R59" s="9"/>
      <c r="S59" s="127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41"/>
      <c r="AG59" s="41"/>
      <c r="AH59" s="138" t="str">
        <f t="shared" si="3"/>
        <v/>
      </c>
    </row>
    <row r="60" spans="1:34" ht="26.25">
      <c r="A60" s="145">
        <v>55</v>
      </c>
      <c r="B60" s="41"/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137" t="str">
        <f t="shared" si="12"/>
        <v/>
      </c>
      <c r="R60" s="9"/>
      <c r="S60" s="127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41"/>
      <c r="AH60" s="138" t="str">
        <f t="shared" si="3"/>
        <v/>
      </c>
    </row>
    <row r="61" spans="1:34" ht="26.25">
      <c r="A61" s="145">
        <v>56</v>
      </c>
      <c r="B61" s="41"/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137" t="str">
        <f t="shared" si="12"/>
        <v/>
      </c>
      <c r="R61" s="9"/>
      <c r="S61" s="127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  <c r="AF61" s="41"/>
      <c r="AG61" s="41"/>
      <c r="AH61" s="138" t="str">
        <f t="shared" si="3"/>
        <v/>
      </c>
    </row>
    <row r="62" spans="1:34" ht="26.25">
      <c r="A62" s="145">
        <v>57</v>
      </c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137" t="str">
        <f t="shared" si="12"/>
        <v/>
      </c>
      <c r="R62" s="9"/>
      <c r="S62" s="127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41"/>
      <c r="AG62" s="41"/>
      <c r="AH62" s="138" t="str">
        <f t="shared" si="3"/>
        <v/>
      </c>
    </row>
    <row r="63" spans="1:34" ht="26.25">
      <c r="A63" s="145">
        <v>58</v>
      </c>
      <c r="B63" s="41"/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41"/>
      <c r="Q63" s="137" t="str">
        <f t="shared" si="12"/>
        <v/>
      </c>
      <c r="R63" s="9"/>
      <c r="S63" s="127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F63" s="41"/>
      <c r="AG63" s="41"/>
      <c r="AH63" s="138" t="str">
        <f t="shared" si="3"/>
        <v/>
      </c>
    </row>
    <row r="64" spans="1:34" ht="26.25">
      <c r="A64" s="145">
        <v>59</v>
      </c>
      <c r="B64" s="41"/>
      <c r="C64" s="41"/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137" t="str">
        <f t="shared" si="12"/>
        <v/>
      </c>
      <c r="R64" s="9"/>
      <c r="S64" s="127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138" t="str">
        <f t="shared" si="3"/>
        <v/>
      </c>
    </row>
    <row r="65" spans="1:34" ht="26.25">
      <c r="A65" s="145">
        <v>60</v>
      </c>
      <c r="B65" s="41"/>
      <c r="C65" s="41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1"/>
      <c r="P65" s="41"/>
      <c r="Q65" s="137" t="str">
        <f t="shared" si="12"/>
        <v/>
      </c>
      <c r="R65" s="9"/>
      <c r="S65" s="127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41"/>
      <c r="AG65" s="41"/>
      <c r="AH65" s="138" t="str">
        <f>IF(COUNT(S65:AG65)=0,"",SUM(S65:AG65))</f>
        <v/>
      </c>
    </row>
    <row r="66" spans="1:34" ht="26.25">
      <c r="A66" s="145">
        <v>61</v>
      </c>
      <c r="B66" s="41"/>
      <c r="C66" s="41"/>
      <c r="D66" s="41"/>
      <c r="E66" s="41"/>
      <c r="F66" s="41"/>
      <c r="G66" s="41"/>
      <c r="H66" s="41"/>
      <c r="I66" s="41"/>
      <c r="J66" s="41"/>
      <c r="K66" s="41"/>
      <c r="L66" s="41"/>
      <c r="M66" s="41"/>
      <c r="N66" s="41"/>
      <c r="O66" s="41"/>
      <c r="P66" s="41"/>
      <c r="Q66" s="137" t="str">
        <f t="shared" si="12"/>
        <v/>
      </c>
      <c r="R66" s="9"/>
      <c r="S66" s="127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  <c r="AF66" s="41"/>
      <c r="AG66" s="41"/>
      <c r="AH66" s="138" t="str">
        <f t="shared" ref="AH66:AH103" si="13">IF(COUNT(S66:AG66)=0,"",SUM(S66:AG66))</f>
        <v/>
      </c>
    </row>
    <row r="67" spans="1:34" ht="26.25">
      <c r="A67" s="145">
        <v>62</v>
      </c>
      <c r="B67" s="41"/>
      <c r="C67" s="41"/>
      <c r="D67" s="41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41"/>
      <c r="P67" s="41"/>
      <c r="Q67" s="137" t="str">
        <f t="shared" si="12"/>
        <v/>
      </c>
      <c r="R67" s="9"/>
      <c r="S67" s="127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  <c r="AF67" s="41"/>
      <c r="AG67" s="41"/>
      <c r="AH67" s="138" t="str">
        <f t="shared" si="13"/>
        <v/>
      </c>
    </row>
    <row r="68" spans="1:34" ht="26.25">
      <c r="A68" s="145">
        <v>63</v>
      </c>
      <c r="B68" s="41"/>
      <c r="C68" s="41"/>
      <c r="D68" s="41"/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41"/>
      <c r="P68" s="41"/>
      <c r="Q68" s="137" t="str">
        <f t="shared" si="12"/>
        <v/>
      </c>
      <c r="R68" s="9"/>
      <c r="S68" s="127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  <c r="AF68" s="41"/>
      <c r="AG68" s="41"/>
      <c r="AH68" s="138" t="str">
        <f t="shared" si="13"/>
        <v/>
      </c>
    </row>
    <row r="69" spans="1:34" ht="26.25">
      <c r="A69" s="145">
        <v>64</v>
      </c>
      <c r="B69" s="41"/>
      <c r="C69" s="41"/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41"/>
      <c r="Q69" s="137" t="str">
        <f t="shared" si="12"/>
        <v/>
      </c>
      <c r="R69" s="9"/>
      <c r="S69" s="127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  <c r="AF69" s="41"/>
      <c r="AG69" s="41"/>
      <c r="AH69" s="138" t="str">
        <f t="shared" si="13"/>
        <v/>
      </c>
    </row>
    <row r="70" spans="1:34" ht="26.25">
      <c r="A70" s="145">
        <v>65</v>
      </c>
      <c r="B70" s="41"/>
      <c r="C70" s="41"/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41"/>
      <c r="P70" s="41"/>
      <c r="Q70" s="137" t="str">
        <f t="shared" ref="Q70:Q101" si="14">IF(COUNT(B70:P70)=0,"",SUM(B70:P70))</f>
        <v/>
      </c>
      <c r="R70" s="9"/>
      <c r="S70" s="127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  <c r="AF70" s="41"/>
      <c r="AG70" s="41"/>
      <c r="AH70" s="138" t="str">
        <f t="shared" si="13"/>
        <v/>
      </c>
    </row>
    <row r="71" spans="1:34" ht="26.25">
      <c r="A71" s="145">
        <v>66</v>
      </c>
      <c r="B71" s="41"/>
      <c r="C71" s="41"/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41"/>
      <c r="Q71" s="137" t="str">
        <f t="shared" si="14"/>
        <v/>
      </c>
      <c r="R71" s="9"/>
      <c r="S71" s="127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  <c r="AF71" s="41"/>
      <c r="AG71" s="41"/>
      <c r="AH71" s="138" t="str">
        <f t="shared" si="13"/>
        <v/>
      </c>
    </row>
    <row r="72" spans="1:34" ht="26.25">
      <c r="A72" s="145">
        <v>67</v>
      </c>
      <c r="B72" s="41"/>
      <c r="C72" s="41"/>
      <c r="D72" s="41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41"/>
      <c r="P72" s="41"/>
      <c r="Q72" s="137" t="str">
        <f t="shared" si="14"/>
        <v/>
      </c>
      <c r="R72" s="9"/>
      <c r="S72" s="127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  <c r="AF72" s="41"/>
      <c r="AG72" s="41"/>
      <c r="AH72" s="138" t="str">
        <f t="shared" si="13"/>
        <v/>
      </c>
    </row>
    <row r="73" spans="1:34" ht="26.25">
      <c r="A73" s="145">
        <v>68</v>
      </c>
      <c r="B73" s="41"/>
      <c r="C73" s="41"/>
      <c r="D73" s="41"/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41"/>
      <c r="P73" s="41"/>
      <c r="Q73" s="137" t="str">
        <f t="shared" si="14"/>
        <v/>
      </c>
      <c r="R73" s="9"/>
      <c r="S73" s="127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  <c r="AF73" s="41"/>
      <c r="AG73" s="41"/>
      <c r="AH73" s="138" t="str">
        <f t="shared" si="13"/>
        <v/>
      </c>
    </row>
    <row r="74" spans="1:34" ht="26.25">
      <c r="A74" s="145">
        <v>69</v>
      </c>
      <c r="B74" s="41"/>
      <c r="C74" s="41"/>
      <c r="D74" s="41"/>
      <c r="E74" s="41"/>
      <c r="F74" s="41"/>
      <c r="G74" s="41"/>
      <c r="H74" s="41"/>
      <c r="I74" s="41"/>
      <c r="J74" s="41"/>
      <c r="K74" s="41"/>
      <c r="L74" s="41"/>
      <c r="M74" s="41"/>
      <c r="N74" s="41"/>
      <c r="O74" s="41"/>
      <c r="P74" s="41"/>
      <c r="Q74" s="137" t="str">
        <f t="shared" si="14"/>
        <v/>
      </c>
      <c r="R74" s="9"/>
      <c r="S74" s="127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  <c r="AF74" s="41"/>
      <c r="AG74" s="41"/>
      <c r="AH74" s="138" t="str">
        <f t="shared" si="13"/>
        <v/>
      </c>
    </row>
    <row r="75" spans="1:34" ht="26.25">
      <c r="A75" s="145">
        <v>70</v>
      </c>
      <c r="B75" s="41"/>
      <c r="C75" s="41"/>
      <c r="D75" s="41"/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137" t="str">
        <f t="shared" si="14"/>
        <v/>
      </c>
      <c r="R75" s="9"/>
      <c r="S75" s="127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  <c r="AF75" s="41"/>
      <c r="AG75" s="41"/>
      <c r="AH75" s="138" t="str">
        <f t="shared" si="13"/>
        <v/>
      </c>
    </row>
    <row r="76" spans="1:34" ht="26.25">
      <c r="A76" s="145">
        <v>71</v>
      </c>
      <c r="B76" s="41"/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137" t="str">
        <f t="shared" si="14"/>
        <v/>
      </c>
      <c r="R76" s="9"/>
      <c r="S76" s="127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  <c r="AF76" s="41"/>
      <c r="AG76" s="41"/>
      <c r="AH76" s="138" t="str">
        <f t="shared" si="13"/>
        <v/>
      </c>
    </row>
    <row r="77" spans="1:34" ht="26.25">
      <c r="A77" s="145">
        <v>72</v>
      </c>
      <c r="B77" s="41"/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137" t="str">
        <f t="shared" si="14"/>
        <v/>
      </c>
      <c r="R77" s="9"/>
      <c r="S77" s="127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41"/>
      <c r="AG77" s="41"/>
      <c r="AH77" s="138" t="str">
        <f t="shared" si="13"/>
        <v/>
      </c>
    </row>
    <row r="78" spans="1:34" ht="26.25">
      <c r="A78" s="145">
        <v>73</v>
      </c>
      <c r="B78" s="41"/>
      <c r="C78" s="41"/>
      <c r="D78" s="41"/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41"/>
      <c r="P78" s="41"/>
      <c r="Q78" s="137" t="str">
        <f t="shared" si="14"/>
        <v/>
      </c>
      <c r="R78" s="9"/>
      <c r="S78" s="127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  <c r="AF78" s="41"/>
      <c r="AG78" s="41"/>
      <c r="AH78" s="138" t="str">
        <f t="shared" si="13"/>
        <v/>
      </c>
    </row>
    <row r="79" spans="1:34" ht="26.25">
      <c r="A79" s="145">
        <v>74</v>
      </c>
      <c r="B79" s="41"/>
      <c r="C79" s="41"/>
      <c r="D79" s="41"/>
      <c r="E79" s="41"/>
      <c r="F79" s="41"/>
      <c r="G79" s="41"/>
      <c r="H79" s="41"/>
      <c r="I79" s="41"/>
      <c r="J79" s="41"/>
      <c r="K79" s="41"/>
      <c r="L79" s="41"/>
      <c r="M79" s="41"/>
      <c r="N79" s="41"/>
      <c r="O79" s="41"/>
      <c r="P79" s="41"/>
      <c r="Q79" s="137" t="str">
        <f t="shared" si="14"/>
        <v/>
      </c>
      <c r="R79" s="9"/>
      <c r="S79" s="127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  <c r="AF79" s="41"/>
      <c r="AG79" s="41"/>
      <c r="AH79" s="138" t="str">
        <f t="shared" si="13"/>
        <v/>
      </c>
    </row>
    <row r="80" spans="1:34" ht="26.25">
      <c r="A80" s="145">
        <v>75</v>
      </c>
      <c r="B80" s="41"/>
      <c r="C80" s="41"/>
      <c r="D80" s="41"/>
      <c r="E80" s="41"/>
      <c r="F80" s="41"/>
      <c r="G80" s="41"/>
      <c r="H80" s="41"/>
      <c r="I80" s="41"/>
      <c r="J80" s="41"/>
      <c r="K80" s="41"/>
      <c r="L80" s="41"/>
      <c r="M80" s="41"/>
      <c r="N80" s="41"/>
      <c r="O80" s="41"/>
      <c r="P80" s="41"/>
      <c r="Q80" s="137" t="str">
        <f t="shared" si="14"/>
        <v/>
      </c>
      <c r="R80" s="9"/>
      <c r="S80" s="127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  <c r="AF80" s="41"/>
      <c r="AG80" s="41"/>
      <c r="AH80" s="138" t="str">
        <f t="shared" si="13"/>
        <v/>
      </c>
    </row>
    <row r="81" spans="1:34" ht="26.25">
      <c r="A81" s="145">
        <v>76</v>
      </c>
      <c r="B81" s="41"/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137" t="str">
        <f t="shared" si="14"/>
        <v/>
      </c>
      <c r="R81" s="9"/>
      <c r="S81" s="127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  <c r="AF81" s="41"/>
      <c r="AG81" s="41"/>
      <c r="AH81" s="138" t="str">
        <f t="shared" si="13"/>
        <v/>
      </c>
    </row>
    <row r="82" spans="1:34" ht="26.25">
      <c r="A82" s="145">
        <v>77</v>
      </c>
      <c r="B82" s="41"/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137" t="str">
        <f t="shared" si="14"/>
        <v/>
      </c>
      <c r="R82" s="9"/>
      <c r="S82" s="127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41"/>
      <c r="AH82" s="138" t="str">
        <f t="shared" si="13"/>
        <v/>
      </c>
    </row>
    <row r="83" spans="1:34" ht="26.25">
      <c r="A83" s="145">
        <v>78</v>
      </c>
      <c r="B83" s="41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137" t="str">
        <f t="shared" si="14"/>
        <v/>
      </c>
      <c r="R83" s="9"/>
      <c r="S83" s="127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F83" s="41"/>
      <c r="AG83" s="41"/>
      <c r="AH83" s="138" t="str">
        <f t="shared" si="13"/>
        <v/>
      </c>
    </row>
    <row r="84" spans="1:34" ht="26.25">
      <c r="A84" s="145">
        <v>79</v>
      </c>
      <c r="B84" s="41"/>
      <c r="C84" s="41"/>
      <c r="D84" s="41"/>
      <c r="E84" s="41"/>
      <c r="F84" s="41"/>
      <c r="G84" s="41"/>
      <c r="H84" s="41"/>
      <c r="I84" s="41"/>
      <c r="J84" s="41"/>
      <c r="K84" s="41"/>
      <c r="L84" s="41"/>
      <c r="M84" s="41"/>
      <c r="N84" s="41"/>
      <c r="O84" s="41"/>
      <c r="P84" s="41"/>
      <c r="Q84" s="137" t="str">
        <f t="shared" si="14"/>
        <v/>
      </c>
      <c r="R84" s="9"/>
      <c r="S84" s="127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  <c r="AF84" s="41"/>
      <c r="AG84" s="41"/>
      <c r="AH84" s="138" t="str">
        <f t="shared" si="13"/>
        <v/>
      </c>
    </row>
    <row r="85" spans="1:34" ht="26.25">
      <c r="A85" s="145">
        <v>80</v>
      </c>
      <c r="B85" s="41"/>
      <c r="C85" s="41"/>
      <c r="D85" s="41"/>
      <c r="E85" s="41"/>
      <c r="F85" s="41"/>
      <c r="G85" s="41"/>
      <c r="H85" s="41"/>
      <c r="I85" s="41"/>
      <c r="J85" s="41"/>
      <c r="K85" s="41"/>
      <c r="L85" s="41"/>
      <c r="M85" s="41"/>
      <c r="N85" s="41"/>
      <c r="O85" s="41"/>
      <c r="P85" s="41"/>
      <c r="Q85" s="137" t="str">
        <f t="shared" si="14"/>
        <v/>
      </c>
      <c r="R85" s="9"/>
      <c r="S85" s="127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  <c r="AF85" s="41"/>
      <c r="AG85" s="41"/>
      <c r="AH85" s="138" t="str">
        <f t="shared" si="13"/>
        <v/>
      </c>
    </row>
    <row r="86" spans="1:34" ht="26.25">
      <c r="A86" s="145">
        <v>81</v>
      </c>
      <c r="B86" s="41"/>
      <c r="C86" s="41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41"/>
      <c r="P86" s="41"/>
      <c r="Q86" s="137" t="str">
        <f t="shared" si="14"/>
        <v/>
      </c>
      <c r="R86" s="9"/>
      <c r="S86" s="127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F86" s="41"/>
      <c r="AG86" s="41"/>
      <c r="AH86" s="138" t="str">
        <f t="shared" si="13"/>
        <v/>
      </c>
    </row>
    <row r="87" spans="1:34" ht="26.25">
      <c r="A87" s="145">
        <v>82</v>
      </c>
      <c r="B87" s="41"/>
      <c r="C87" s="41"/>
      <c r="D87" s="41"/>
      <c r="E87" s="41"/>
      <c r="F87" s="41"/>
      <c r="G87" s="41"/>
      <c r="H87" s="41"/>
      <c r="I87" s="41"/>
      <c r="J87" s="41"/>
      <c r="K87" s="41"/>
      <c r="L87" s="41"/>
      <c r="M87" s="41"/>
      <c r="N87" s="41"/>
      <c r="O87" s="41"/>
      <c r="P87" s="41"/>
      <c r="Q87" s="137" t="str">
        <f t="shared" si="14"/>
        <v/>
      </c>
      <c r="R87" s="9"/>
      <c r="S87" s="127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F87" s="41"/>
      <c r="AG87" s="41"/>
      <c r="AH87" s="138" t="str">
        <f t="shared" si="13"/>
        <v/>
      </c>
    </row>
    <row r="88" spans="1:34" ht="26.25">
      <c r="A88" s="145">
        <v>83</v>
      </c>
      <c r="B88" s="41"/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41"/>
      <c r="P88" s="41"/>
      <c r="Q88" s="137" t="str">
        <f t="shared" si="14"/>
        <v/>
      </c>
      <c r="R88" s="9"/>
      <c r="S88" s="127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F88" s="41"/>
      <c r="AG88" s="41"/>
      <c r="AH88" s="138" t="str">
        <f t="shared" si="13"/>
        <v/>
      </c>
    </row>
    <row r="89" spans="1:34" ht="26.25">
      <c r="A89" s="145">
        <v>84</v>
      </c>
      <c r="B89" s="41"/>
      <c r="C89" s="41"/>
      <c r="D89" s="41"/>
      <c r="E89" s="41"/>
      <c r="F89" s="41"/>
      <c r="G89" s="41"/>
      <c r="H89" s="41"/>
      <c r="I89" s="41"/>
      <c r="J89" s="41"/>
      <c r="K89" s="41"/>
      <c r="L89" s="41"/>
      <c r="M89" s="41"/>
      <c r="N89" s="41"/>
      <c r="O89" s="41"/>
      <c r="P89" s="41"/>
      <c r="Q89" s="137" t="str">
        <f t="shared" si="14"/>
        <v/>
      </c>
      <c r="R89" s="9"/>
      <c r="S89" s="127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F89" s="41"/>
      <c r="AG89" s="41"/>
      <c r="AH89" s="138" t="str">
        <f t="shared" si="13"/>
        <v/>
      </c>
    </row>
    <row r="90" spans="1:34" ht="26.25">
      <c r="A90" s="145">
        <v>85</v>
      </c>
      <c r="B90" s="41"/>
      <c r="C90" s="41"/>
      <c r="D90" s="41"/>
      <c r="E90" s="41"/>
      <c r="F90" s="41"/>
      <c r="G90" s="41"/>
      <c r="H90" s="41"/>
      <c r="I90" s="41"/>
      <c r="J90" s="41"/>
      <c r="K90" s="41"/>
      <c r="L90" s="41"/>
      <c r="M90" s="41"/>
      <c r="N90" s="41"/>
      <c r="O90" s="41"/>
      <c r="P90" s="41"/>
      <c r="Q90" s="137" t="str">
        <f t="shared" si="14"/>
        <v/>
      </c>
      <c r="R90" s="9"/>
      <c r="S90" s="127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F90" s="41"/>
      <c r="AG90" s="41"/>
      <c r="AH90" s="138" t="str">
        <f t="shared" si="13"/>
        <v/>
      </c>
    </row>
    <row r="91" spans="1:34" ht="26.25">
      <c r="A91" s="145">
        <v>86</v>
      </c>
      <c r="B91" s="41"/>
      <c r="C91" s="41"/>
      <c r="D91" s="41"/>
      <c r="E91" s="41"/>
      <c r="F91" s="41"/>
      <c r="G91" s="41"/>
      <c r="H91" s="41"/>
      <c r="I91" s="41"/>
      <c r="J91" s="41"/>
      <c r="K91" s="41"/>
      <c r="L91" s="41"/>
      <c r="M91" s="41"/>
      <c r="N91" s="41"/>
      <c r="O91" s="41"/>
      <c r="P91" s="41"/>
      <c r="Q91" s="137" t="str">
        <f t="shared" si="14"/>
        <v/>
      </c>
      <c r="R91" s="9"/>
      <c r="S91" s="127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F91" s="41"/>
      <c r="AG91" s="41"/>
      <c r="AH91" s="138" t="str">
        <f t="shared" si="13"/>
        <v/>
      </c>
    </row>
    <row r="92" spans="1:34" ht="26.25">
      <c r="A92" s="145">
        <v>87</v>
      </c>
      <c r="B92" s="41"/>
      <c r="C92" s="41"/>
      <c r="D92" s="41"/>
      <c r="E92" s="41"/>
      <c r="F92" s="41"/>
      <c r="G92" s="41"/>
      <c r="H92" s="41"/>
      <c r="I92" s="41"/>
      <c r="J92" s="41"/>
      <c r="K92" s="41"/>
      <c r="L92" s="41"/>
      <c r="M92" s="41"/>
      <c r="N92" s="41"/>
      <c r="O92" s="41"/>
      <c r="P92" s="41"/>
      <c r="Q92" s="137" t="str">
        <f t="shared" si="14"/>
        <v/>
      </c>
      <c r="R92" s="9"/>
      <c r="S92" s="127"/>
      <c r="T92" s="41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F92" s="41"/>
      <c r="AG92" s="41"/>
      <c r="AH92" s="138" t="str">
        <f t="shared" si="13"/>
        <v/>
      </c>
    </row>
    <row r="93" spans="1:34" ht="26.25">
      <c r="A93" s="145">
        <v>88</v>
      </c>
      <c r="B93" s="41"/>
      <c r="C93" s="41"/>
      <c r="D93" s="41"/>
      <c r="E93" s="41"/>
      <c r="F93" s="41"/>
      <c r="G93" s="41"/>
      <c r="H93" s="41"/>
      <c r="I93" s="41"/>
      <c r="J93" s="41"/>
      <c r="K93" s="41"/>
      <c r="L93" s="41"/>
      <c r="M93" s="41"/>
      <c r="N93" s="41"/>
      <c r="O93" s="41"/>
      <c r="P93" s="41"/>
      <c r="Q93" s="137" t="str">
        <f t="shared" si="14"/>
        <v/>
      </c>
      <c r="R93" s="9"/>
      <c r="S93" s="127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F93" s="41"/>
      <c r="AG93" s="41"/>
      <c r="AH93" s="138" t="str">
        <f t="shared" si="13"/>
        <v/>
      </c>
    </row>
    <row r="94" spans="1:34" ht="26.25">
      <c r="A94" s="145">
        <v>89</v>
      </c>
      <c r="B94" s="41"/>
      <c r="C94" s="41"/>
      <c r="D94" s="41"/>
      <c r="E94" s="41"/>
      <c r="F94" s="41"/>
      <c r="G94" s="41"/>
      <c r="H94" s="41"/>
      <c r="I94" s="41"/>
      <c r="J94" s="41"/>
      <c r="K94" s="41"/>
      <c r="L94" s="41"/>
      <c r="M94" s="41"/>
      <c r="N94" s="41"/>
      <c r="O94" s="41"/>
      <c r="P94" s="41"/>
      <c r="Q94" s="137" t="str">
        <f t="shared" si="14"/>
        <v/>
      </c>
      <c r="R94" s="9"/>
      <c r="S94" s="127"/>
      <c r="T94" s="41"/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F94" s="41"/>
      <c r="AG94" s="41"/>
      <c r="AH94" s="138" t="str">
        <f t="shared" si="13"/>
        <v/>
      </c>
    </row>
    <row r="95" spans="1:34" ht="26.25">
      <c r="A95" s="145">
        <v>90</v>
      </c>
      <c r="B95" s="41"/>
      <c r="C95" s="41"/>
      <c r="D95" s="41"/>
      <c r="E95" s="41"/>
      <c r="F95" s="41"/>
      <c r="G95" s="41"/>
      <c r="H95" s="41"/>
      <c r="I95" s="41"/>
      <c r="J95" s="41"/>
      <c r="K95" s="41"/>
      <c r="L95" s="41"/>
      <c r="M95" s="41"/>
      <c r="N95" s="41"/>
      <c r="O95" s="41"/>
      <c r="P95" s="41"/>
      <c r="Q95" s="137" t="str">
        <f t="shared" si="14"/>
        <v/>
      </c>
      <c r="R95" s="9"/>
      <c r="S95" s="127"/>
      <c r="T95" s="41"/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F95" s="41"/>
      <c r="AG95" s="41"/>
      <c r="AH95" s="138" t="str">
        <f t="shared" si="13"/>
        <v/>
      </c>
    </row>
    <row r="96" spans="1:34" ht="26.25">
      <c r="A96" s="145">
        <v>91</v>
      </c>
      <c r="B96" s="41"/>
      <c r="C96" s="41"/>
      <c r="D96" s="41"/>
      <c r="E96" s="41"/>
      <c r="F96" s="41"/>
      <c r="G96" s="41"/>
      <c r="H96" s="41"/>
      <c r="I96" s="41"/>
      <c r="J96" s="41"/>
      <c r="K96" s="41"/>
      <c r="L96" s="41"/>
      <c r="M96" s="41"/>
      <c r="N96" s="41"/>
      <c r="O96" s="41"/>
      <c r="P96" s="41"/>
      <c r="Q96" s="137" t="str">
        <f t="shared" si="14"/>
        <v/>
      </c>
      <c r="R96" s="9"/>
      <c r="S96" s="127"/>
      <c r="T96" s="41"/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F96" s="41"/>
      <c r="AG96" s="41"/>
      <c r="AH96" s="138" t="str">
        <f t="shared" si="13"/>
        <v/>
      </c>
    </row>
    <row r="97" spans="1:34" ht="26.25">
      <c r="A97" s="145">
        <v>92</v>
      </c>
      <c r="B97" s="41"/>
      <c r="C97" s="41"/>
      <c r="D97" s="41"/>
      <c r="E97" s="41"/>
      <c r="F97" s="41"/>
      <c r="G97" s="41"/>
      <c r="H97" s="41"/>
      <c r="I97" s="41"/>
      <c r="J97" s="41"/>
      <c r="K97" s="41"/>
      <c r="L97" s="41"/>
      <c r="M97" s="41"/>
      <c r="N97" s="41"/>
      <c r="O97" s="41"/>
      <c r="P97" s="41"/>
      <c r="Q97" s="137" t="str">
        <f t="shared" si="14"/>
        <v/>
      </c>
      <c r="R97" s="9"/>
      <c r="S97" s="127"/>
      <c r="T97" s="41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F97" s="41"/>
      <c r="AG97" s="41"/>
      <c r="AH97" s="138" t="str">
        <f t="shared" si="13"/>
        <v/>
      </c>
    </row>
    <row r="98" spans="1:34" ht="26.25">
      <c r="A98" s="145">
        <v>93</v>
      </c>
      <c r="B98" s="41"/>
      <c r="C98" s="41"/>
      <c r="D98" s="41"/>
      <c r="E98" s="41"/>
      <c r="F98" s="41"/>
      <c r="G98" s="41"/>
      <c r="H98" s="41"/>
      <c r="I98" s="41"/>
      <c r="J98" s="41"/>
      <c r="K98" s="41"/>
      <c r="L98" s="41"/>
      <c r="M98" s="41"/>
      <c r="N98" s="41"/>
      <c r="O98" s="41"/>
      <c r="P98" s="41"/>
      <c r="Q98" s="137" t="str">
        <f t="shared" si="14"/>
        <v/>
      </c>
      <c r="R98" s="9"/>
      <c r="S98" s="127"/>
      <c r="T98" s="41"/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F98" s="41"/>
      <c r="AG98" s="41"/>
      <c r="AH98" s="138" t="str">
        <f t="shared" si="13"/>
        <v/>
      </c>
    </row>
    <row r="99" spans="1:34" ht="26.25">
      <c r="A99" s="145">
        <v>94</v>
      </c>
      <c r="B99" s="41"/>
      <c r="C99" s="41"/>
      <c r="D99" s="41"/>
      <c r="E99" s="41"/>
      <c r="F99" s="41"/>
      <c r="G99" s="41"/>
      <c r="H99" s="41"/>
      <c r="I99" s="41"/>
      <c r="J99" s="41"/>
      <c r="K99" s="41"/>
      <c r="L99" s="41"/>
      <c r="M99" s="41"/>
      <c r="N99" s="41"/>
      <c r="O99" s="41"/>
      <c r="P99" s="41"/>
      <c r="Q99" s="137" t="str">
        <f t="shared" si="14"/>
        <v/>
      </c>
      <c r="R99" s="9"/>
      <c r="S99" s="127"/>
      <c r="T99" s="41"/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F99" s="41"/>
      <c r="AG99" s="41"/>
      <c r="AH99" s="138" t="str">
        <f t="shared" si="13"/>
        <v/>
      </c>
    </row>
    <row r="100" spans="1:34" ht="26.25">
      <c r="A100" s="145">
        <v>95</v>
      </c>
      <c r="B100" s="41"/>
      <c r="C100" s="41"/>
      <c r="D100" s="41"/>
      <c r="E100" s="41"/>
      <c r="F100" s="41"/>
      <c r="G100" s="41"/>
      <c r="H100" s="41"/>
      <c r="I100" s="41"/>
      <c r="J100" s="41"/>
      <c r="K100" s="41"/>
      <c r="L100" s="41"/>
      <c r="M100" s="41"/>
      <c r="N100" s="41"/>
      <c r="O100" s="41"/>
      <c r="P100" s="41"/>
      <c r="Q100" s="137" t="str">
        <f t="shared" si="14"/>
        <v/>
      </c>
      <c r="R100" s="9"/>
      <c r="S100" s="127"/>
      <c r="T100" s="41"/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F100" s="41"/>
      <c r="AG100" s="41"/>
      <c r="AH100" s="138" t="str">
        <f t="shared" si="13"/>
        <v/>
      </c>
    </row>
    <row r="101" spans="1:34" ht="26.25">
      <c r="A101" s="145">
        <v>96</v>
      </c>
      <c r="B101" s="41"/>
      <c r="C101" s="41"/>
      <c r="D101" s="41"/>
      <c r="E101" s="41"/>
      <c r="F101" s="41"/>
      <c r="G101" s="41"/>
      <c r="H101" s="41"/>
      <c r="I101" s="41"/>
      <c r="J101" s="41"/>
      <c r="K101" s="41"/>
      <c r="L101" s="41"/>
      <c r="M101" s="41"/>
      <c r="N101" s="41"/>
      <c r="O101" s="41"/>
      <c r="P101" s="41"/>
      <c r="Q101" s="137" t="str">
        <f t="shared" si="14"/>
        <v/>
      </c>
      <c r="R101" s="9"/>
      <c r="S101" s="127"/>
      <c r="T101" s="41"/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F101" s="41"/>
      <c r="AG101" s="41"/>
      <c r="AH101" s="138" t="str">
        <f t="shared" si="13"/>
        <v/>
      </c>
    </row>
    <row r="102" spans="1:34" ht="26.25">
      <c r="A102" s="145">
        <v>97</v>
      </c>
      <c r="B102" s="41"/>
      <c r="C102" s="41"/>
      <c r="D102" s="41"/>
      <c r="E102" s="41"/>
      <c r="F102" s="41"/>
      <c r="G102" s="41"/>
      <c r="H102" s="41"/>
      <c r="I102" s="41"/>
      <c r="J102" s="41"/>
      <c r="K102" s="41"/>
      <c r="L102" s="41"/>
      <c r="M102" s="41"/>
      <c r="N102" s="41"/>
      <c r="O102" s="41"/>
      <c r="P102" s="41"/>
      <c r="Q102" s="137" t="str">
        <f t="shared" ref="Q102:Q105" si="15">IF(COUNT(B102:P102)=0,"",SUM(B102:P102))</f>
        <v/>
      </c>
      <c r="R102" s="9"/>
      <c r="S102" s="127"/>
      <c r="T102" s="41"/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F102" s="41"/>
      <c r="AG102" s="41"/>
      <c r="AH102" s="138" t="str">
        <f t="shared" si="13"/>
        <v/>
      </c>
    </row>
    <row r="103" spans="1:34" ht="26.25">
      <c r="A103" s="145">
        <v>98</v>
      </c>
      <c r="B103" s="41"/>
      <c r="C103" s="41"/>
      <c r="D103" s="41"/>
      <c r="E103" s="41"/>
      <c r="F103" s="41"/>
      <c r="G103" s="41"/>
      <c r="H103" s="41"/>
      <c r="I103" s="41"/>
      <c r="J103" s="41"/>
      <c r="K103" s="41"/>
      <c r="L103" s="41"/>
      <c r="M103" s="41"/>
      <c r="N103" s="41"/>
      <c r="O103" s="41"/>
      <c r="P103" s="41"/>
      <c r="Q103" s="137" t="str">
        <f t="shared" si="15"/>
        <v/>
      </c>
      <c r="R103" s="9"/>
      <c r="S103" s="127"/>
      <c r="T103" s="41"/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F103" s="41"/>
      <c r="AG103" s="41"/>
      <c r="AH103" s="138" t="str">
        <f t="shared" si="13"/>
        <v/>
      </c>
    </row>
    <row r="104" spans="1:34" ht="26.25">
      <c r="A104" s="145">
        <v>99</v>
      </c>
      <c r="B104" s="41"/>
      <c r="C104" s="41"/>
      <c r="D104" s="41"/>
      <c r="E104" s="41"/>
      <c r="F104" s="41"/>
      <c r="G104" s="41"/>
      <c r="H104" s="41"/>
      <c r="I104" s="41"/>
      <c r="J104" s="41"/>
      <c r="K104" s="41"/>
      <c r="L104" s="41"/>
      <c r="M104" s="41"/>
      <c r="N104" s="41"/>
      <c r="O104" s="41"/>
      <c r="P104" s="41"/>
      <c r="Q104" s="137" t="str">
        <f t="shared" si="15"/>
        <v/>
      </c>
      <c r="R104" s="9"/>
      <c r="S104" s="127"/>
      <c r="T104" s="41"/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F104" s="41"/>
      <c r="AG104" s="41"/>
      <c r="AH104" s="138" t="str">
        <f>IF(COUNT(S104:AG104)=0,"",SUM(S104:AG104))</f>
        <v/>
      </c>
    </row>
    <row r="105" spans="1:34" ht="26.25">
      <c r="A105" s="145">
        <v>100</v>
      </c>
      <c r="B105" s="41"/>
      <c r="C105" s="41"/>
      <c r="D105" s="41"/>
      <c r="E105" s="41"/>
      <c r="F105" s="41"/>
      <c r="G105" s="41"/>
      <c r="H105" s="41"/>
      <c r="I105" s="41"/>
      <c r="J105" s="41"/>
      <c r="K105" s="41"/>
      <c r="L105" s="41"/>
      <c r="M105" s="41"/>
      <c r="N105" s="41"/>
      <c r="O105" s="41"/>
      <c r="P105" s="41"/>
      <c r="Q105" s="137" t="str">
        <f t="shared" si="15"/>
        <v/>
      </c>
      <c r="R105" s="9"/>
      <c r="S105" s="127"/>
      <c r="T105" s="41"/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F105" s="41"/>
      <c r="AG105" s="41"/>
      <c r="AH105" s="138" t="str">
        <f t="shared" ref="AH105" si="16">IF(COUNT(S105:AG105)=0,"",SUM(S105:AG105))</f>
        <v/>
      </c>
    </row>
    <row r="106" spans="1:34" ht="26.25">
      <c r="A106" s="133" t="s">
        <v>22</v>
      </c>
      <c r="B106" s="33">
        <f t="shared" ref="B106:P106" si="17">SUM(B6:B105)</f>
        <v>432</v>
      </c>
      <c r="C106" s="33">
        <f t="shared" si="17"/>
        <v>398</v>
      </c>
      <c r="D106" s="33">
        <f t="shared" si="17"/>
        <v>426</v>
      </c>
      <c r="E106" s="33">
        <f t="shared" si="17"/>
        <v>391</v>
      </c>
      <c r="F106" s="33">
        <f t="shared" si="17"/>
        <v>394</v>
      </c>
      <c r="G106" s="33">
        <f t="shared" si="17"/>
        <v>566</v>
      </c>
      <c r="H106" s="33">
        <f t="shared" si="17"/>
        <v>401</v>
      </c>
      <c r="I106" s="33">
        <f t="shared" si="17"/>
        <v>461</v>
      </c>
      <c r="J106" s="33">
        <f t="shared" si="17"/>
        <v>493</v>
      </c>
      <c r="K106" s="33">
        <f t="shared" si="17"/>
        <v>466.23</v>
      </c>
      <c r="L106" s="33">
        <f t="shared" si="17"/>
        <v>417</v>
      </c>
      <c r="M106" s="33">
        <f t="shared" si="17"/>
        <v>453</v>
      </c>
      <c r="N106" s="33">
        <f t="shared" si="17"/>
        <v>0</v>
      </c>
      <c r="O106" s="33">
        <f t="shared" si="17"/>
        <v>0</v>
      </c>
      <c r="P106" s="33">
        <f t="shared" si="17"/>
        <v>0</v>
      </c>
      <c r="Q106" s="129">
        <f>SUM(B106:P106)</f>
        <v>5298.23</v>
      </c>
      <c r="R106" s="123"/>
      <c r="S106" s="33">
        <f t="shared" ref="S106:AG106" si="18">SUM(S6:S105)</f>
        <v>256</v>
      </c>
      <c r="T106" s="33">
        <f t="shared" si="18"/>
        <v>306</v>
      </c>
      <c r="U106" s="33">
        <f t="shared" si="18"/>
        <v>312</v>
      </c>
      <c r="V106" s="33">
        <f t="shared" si="18"/>
        <v>254</v>
      </c>
      <c r="W106" s="33">
        <f t="shared" si="18"/>
        <v>311</v>
      </c>
      <c r="X106" s="33">
        <f t="shared" si="18"/>
        <v>262</v>
      </c>
      <c r="Y106" s="33">
        <f t="shared" si="18"/>
        <v>247</v>
      </c>
      <c r="Z106" s="33">
        <f t="shared" si="18"/>
        <v>318</v>
      </c>
      <c r="AA106" s="33">
        <f t="shared" si="18"/>
        <v>310</v>
      </c>
      <c r="AB106" s="33">
        <f t="shared" si="18"/>
        <v>261</v>
      </c>
      <c r="AC106" s="33">
        <f t="shared" si="18"/>
        <v>364</v>
      </c>
      <c r="AD106" s="33">
        <f t="shared" si="18"/>
        <v>316</v>
      </c>
      <c r="AE106" s="33">
        <f t="shared" si="18"/>
        <v>0</v>
      </c>
      <c r="AF106" s="33">
        <f t="shared" si="18"/>
        <v>0</v>
      </c>
      <c r="AG106" s="33">
        <f t="shared" si="18"/>
        <v>0</v>
      </c>
      <c r="AH106" s="314">
        <f>SUM(S106:AG106)</f>
        <v>3517</v>
      </c>
    </row>
    <row r="107" spans="1:34" ht="26.25">
      <c r="A107" s="134" t="s">
        <v>24</v>
      </c>
      <c r="B107" s="45">
        <f>AVERAGE(B6:B105)</f>
        <v>22.736842105263158</v>
      </c>
      <c r="C107" s="45">
        <f t="shared" ref="C107:Q107" si="19">AVERAGE(C6:C105)</f>
        <v>20.94736842105263</v>
      </c>
      <c r="D107" s="45">
        <f t="shared" si="19"/>
        <v>22.421052631578949</v>
      </c>
      <c r="E107" s="45">
        <f t="shared" si="19"/>
        <v>20.578947368421051</v>
      </c>
      <c r="F107" s="45">
        <f t="shared" si="19"/>
        <v>20.736842105263158</v>
      </c>
      <c r="G107" s="45">
        <f t="shared" si="19"/>
        <v>29.789473684210527</v>
      </c>
      <c r="H107" s="45">
        <f t="shared" si="19"/>
        <v>21.105263157894736</v>
      </c>
      <c r="I107" s="45">
        <f t="shared" si="19"/>
        <v>24.263157894736842</v>
      </c>
      <c r="J107" s="45">
        <f t="shared" si="19"/>
        <v>25.94736842105263</v>
      </c>
      <c r="K107" s="45">
        <f t="shared" si="19"/>
        <v>24.53842105263158</v>
      </c>
      <c r="L107" s="45">
        <f t="shared" si="19"/>
        <v>21.94736842105263</v>
      </c>
      <c r="M107" s="45">
        <f t="shared" si="19"/>
        <v>23.842105263157894</v>
      </c>
      <c r="N107" s="45" t="e">
        <f t="shared" si="19"/>
        <v>#DIV/0!</v>
      </c>
      <c r="O107" s="45" t="e">
        <f t="shared" si="19"/>
        <v>#DIV/0!</v>
      </c>
      <c r="P107" s="45" t="e">
        <f t="shared" si="19"/>
        <v>#DIV/0!</v>
      </c>
      <c r="Q107" s="45">
        <f t="shared" si="19"/>
        <v>278.85421052631574</v>
      </c>
      <c r="R107" s="124"/>
      <c r="S107" s="45">
        <f>AVERAGE(S6:S105)</f>
        <v>13.473684210526315</v>
      </c>
      <c r="T107" s="45">
        <f t="shared" ref="T107:AH107" si="20">AVERAGE(T6:T105)</f>
        <v>16.105263157894736</v>
      </c>
      <c r="U107" s="45">
        <f t="shared" si="20"/>
        <v>16.421052631578949</v>
      </c>
      <c r="V107" s="45">
        <f t="shared" si="20"/>
        <v>13.368421052631579</v>
      </c>
      <c r="W107" s="45">
        <f t="shared" si="20"/>
        <v>16.368421052631579</v>
      </c>
      <c r="X107" s="45">
        <f t="shared" si="20"/>
        <v>13.789473684210526</v>
      </c>
      <c r="Y107" s="45">
        <f t="shared" si="20"/>
        <v>13</v>
      </c>
      <c r="Z107" s="45">
        <f t="shared" si="20"/>
        <v>16.736842105263158</v>
      </c>
      <c r="AA107" s="45">
        <f t="shared" si="20"/>
        <v>16.315789473684209</v>
      </c>
      <c r="AB107" s="45">
        <f t="shared" si="20"/>
        <v>13.736842105263158</v>
      </c>
      <c r="AC107" s="45">
        <f t="shared" si="20"/>
        <v>19.157894736842106</v>
      </c>
      <c r="AD107" s="45">
        <f t="shared" si="20"/>
        <v>16.631578947368421</v>
      </c>
      <c r="AE107" s="45" t="e">
        <f t="shared" si="20"/>
        <v>#DIV/0!</v>
      </c>
      <c r="AF107" s="45" t="e">
        <f t="shared" si="20"/>
        <v>#DIV/0!</v>
      </c>
      <c r="AG107" s="45" t="e">
        <f t="shared" si="20"/>
        <v>#DIV/0!</v>
      </c>
      <c r="AH107" s="315">
        <f t="shared" si="20"/>
        <v>185.10526315789474</v>
      </c>
    </row>
    <row r="108" spans="1:34" ht="26.25">
      <c r="A108" s="134" t="s">
        <v>25</v>
      </c>
      <c r="B108" s="45">
        <f>_xlfn.STDEV.S(B6:B105)</f>
        <v>1.1470786693528092</v>
      </c>
      <c r="C108" s="45">
        <f t="shared" ref="C108:P108" si="21">_xlfn.STDEV.S(C6:C105)</f>
        <v>1.2235505806429963</v>
      </c>
      <c r="D108" s="45">
        <f t="shared" si="21"/>
        <v>1.2163602113447687</v>
      </c>
      <c r="E108" s="45">
        <f t="shared" si="21"/>
        <v>1.2612070705692233</v>
      </c>
      <c r="F108" s="45">
        <f t="shared" si="21"/>
        <v>1.6276126096272245</v>
      </c>
      <c r="G108" s="45">
        <f t="shared" si="21"/>
        <v>1.7505220608093217</v>
      </c>
      <c r="H108" s="45">
        <f t="shared" si="21"/>
        <v>1.1002392084403616</v>
      </c>
      <c r="I108" s="45">
        <f t="shared" si="21"/>
        <v>2.2568932742737275</v>
      </c>
      <c r="J108" s="45">
        <f t="shared" si="21"/>
        <v>2.4146240611584124</v>
      </c>
      <c r="K108" s="45">
        <f t="shared" si="21"/>
        <v>6.0896307707427217</v>
      </c>
      <c r="L108" s="45">
        <f t="shared" si="21"/>
        <v>4.5027606866420999</v>
      </c>
      <c r="M108" s="45">
        <f t="shared" si="21"/>
        <v>1.4245138700910818</v>
      </c>
      <c r="N108" s="45" t="e">
        <f t="shared" si="21"/>
        <v>#DIV/0!</v>
      </c>
      <c r="O108" s="45" t="e">
        <f t="shared" si="21"/>
        <v>#DIV/0!</v>
      </c>
      <c r="P108" s="45" t="e">
        <f t="shared" si="21"/>
        <v>#DIV/0!</v>
      </c>
      <c r="Q108" s="169">
        <f>_xlfn.STDEV.S(B6:P105)</f>
        <v>3.6344983395659627</v>
      </c>
      <c r="R108" s="124"/>
      <c r="S108" s="45">
        <f>_xlfn.STDEV.S(S6:S105)</f>
        <v>0.90482785671772803</v>
      </c>
      <c r="T108" s="45">
        <f t="shared" ref="T108:AG108" si="22">_xlfn.STDEV.S(T6:T105)</f>
        <v>1.4100723717480783</v>
      </c>
      <c r="U108" s="45">
        <f t="shared" si="22"/>
        <v>1.5746530296362717</v>
      </c>
      <c r="V108" s="45">
        <f t="shared" si="22"/>
        <v>1.2565617248750864</v>
      </c>
      <c r="W108" s="45">
        <f t="shared" si="22"/>
        <v>1.42245977548242</v>
      </c>
      <c r="X108" s="45">
        <f t="shared" si="22"/>
        <v>0.85498196007096172</v>
      </c>
      <c r="Y108" s="45">
        <f t="shared" si="22"/>
        <v>1.1547005383792515</v>
      </c>
      <c r="Z108" s="45">
        <f t="shared" si="22"/>
        <v>1.4469164631940536</v>
      </c>
      <c r="AA108" s="45">
        <f t="shared" si="22"/>
        <v>1.335524515310053</v>
      </c>
      <c r="AB108" s="45">
        <f t="shared" si="22"/>
        <v>0.99118925556670423</v>
      </c>
      <c r="AC108" s="45">
        <f t="shared" si="22"/>
        <v>22.497563220873342</v>
      </c>
      <c r="AD108" s="45">
        <f t="shared" si="22"/>
        <v>1.3420765964144055</v>
      </c>
      <c r="AE108" s="45" t="e">
        <f t="shared" si="22"/>
        <v>#DIV/0!</v>
      </c>
      <c r="AF108" s="45" t="e">
        <f t="shared" si="22"/>
        <v>#DIV/0!</v>
      </c>
      <c r="AG108" s="45" t="e">
        <f t="shared" si="22"/>
        <v>#DIV/0!</v>
      </c>
      <c r="AH108" s="316">
        <f>_xlfn.STDEV.S(S6:AG105)</f>
        <v>6.6972716044184413</v>
      </c>
    </row>
    <row r="109" spans="1:34" ht="27" thickBot="1">
      <c r="A109" s="162" t="s">
        <v>26</v>
      </c>
      <c r="B109" s="163">
        <f>IF(B106=0,0,B107/B5*100)</f>
        <v>75.789473684210535</v>
      </c>
      <c r="C109" s="163">
        <f t="shared" ref="C109:Q109" si="23">IF(C106=0,0,C107/C5*100)</f>
        <v>74.812030075187963</v>
      </c>
      <c r="D109" s="163">
        <f t="shared" si="23"/>
        <v>74.73684210526315</v>
      </c>
      <c r="E109" s="163">
        <f t="shared" si="23"/>
        <v>68.596491228070164</v>
      </c>
      <c r="F109" s="163">
        <f t="shared" si="23"/>
        <v>74.060150375939855</v>
      </c>
      <c r="G109" s="163">
        <f t="shared" si="23"/>
        <v>85.112781954887211</v>
      </c>
      <c r="H109" s="163">
        <f t="shared" si="23"/>
        <v>75.375939849624061</v>
      </c>
      <c r="I109" s="163">
        <f t="shared" si="23"/>
        <v>80.877192982456137</v>
      </c>
      <c r="J109" s="163">
        <f t="shared" si="23"/>
        <v>86.491228070175424</v>
      </c>
      <c r="K109" s="163">
        <f t="shared" si="23"/>
        <v>81.794736842105266</v>
      </c>
      <c r="L109" s="163">
        <f t="shared" si="23"/>
        <v>87.78947368421052</v>
      </c>
      <c r="M109" s="163">
        <f t="shared" si="23"/>
        <v>95.368421052631575</v>
      </c>
      <c r="N109" s="163">
        <f t="shared" si="23"/>
        <v>0</v>
      </c>
      <c r="O109" s="163">
        <f t="shared" si="23"/>
        <v>0</v>
      </c>
      <c r="P109" s="168">
        <f t="shared" si="23"/>
        <v>0</v>
      </c>
      <c r="Q109" s="168">
        <f>IF(Q106=0,0,Q107/Q5*100)</f>
        <v>79.900919921580439</v>
      </c>
      <c r="R109" s="312"/>
      <c r="S109" s="26">
        <f t="shared" ref="S109:AG109" si="24">IF(S106=0,0,S107/S5*100)</f>
        <v>89.824561403508767</v>
      </c>
      <c r="T109" s="26">
        <f t="shared" si="24"/>
        <v>80.526315789473685</v>
      </c>
      <c r="U109" s="26">
        <f t="shared" si="24"/>
        <v>82.105263157894754</v>
      </c>
      <c r="V109" s="26">
        <f t="shared" si="24"/>
        <v>89.122807017543863</v>
      </c>
      <c r="W109" s="26">
        <f t="shared" si="24"/>
        <v>81.84210526315789</v>
      </c>
      <c r="X109" s="26">
        <f t="shared" si="24"/>
        <v>91.929824561403507</v>
      </c>
      <c r="Y109" s="26">
        <f t="shared" si="24"/>
        <v>86.666666666666671</v>
      </c>
      <c r="Z109" s="26">
        <f t="shared" si="24"/>
        <v>83.68421052631578</v>
      </c>
      <c r="AA109" s="26">
        <f t="shared" si="24"/>
        <v>81.578947368421041</v>
      </c>
      <c r="AB109" s="26">
        <f t="shared" si="24"/>
        <v>91.578947368421055</v>
      </c>
      <c r="AC109" s="26">
        <f t="shared" si="24"/>
        <v>127.71929824561403</v>
      </c>
      <c r="AD109" s="26">
        <f t="shared" si="24"/>
        <v>83.15789473684211</v>
      </c>
      <c r="AE109" s="26">
        <f t="shared" si="24"/>
        <v>0</v>
      </c>
      <c r="AF109" s="26">
        <f t="shared" si="24"/>
        <v>0</v>
      </c>
      <c r="AG109" s="26">
        <f t="shared" si="24"/>
        <v>0</v>
      </c>
      <c r="AH109" s="309">
        <f>AH107/AH5*100</f>
        <v>88.145363408521305</v>
      </c>
    </row>
    <row r="110" spans="1:34" ht="27" thickBot="1">
      <c r="A110" s="164" t="s">
        <v>81</v>
      </c>
      <c r="B110" s="172">
        <f>(B106/B5)/AL6*100</f>
        <v>75.789473684210535</v>
      </c>
      <c r="C110" s="172">
        <f>(C106/C5)/AM6*100</f>
        <v>74.812030075187963</v>
      </c>
      <c r="D110" s="172">
        <f t="shared" ref="C110:P110" si="25">(D106/D5)/AN6*100</f>
        <v>74.73684210526315</v>
      </c>
      <c r="E110" s="172">
        <f t="shared" si="25"/>
        <v>68.596491228070178</v>
      </c>
      <c r="F110" s="172">
        <f t="shared" si="25"/>
        <v>74.060150375939855</v>
      </c>
      <c r="G110" s="172">
        <f t="shared" si="25"/>
        <v>85.112781954887211</v>
      </c>
      <c r="H110" s="172">
        <f t="shared" si="25"/>
        <v>75.375939849624061</v>
      </c>
      <c r="I110" s="172">
        <f t="shared" si="25"/>
        <v>80.877192982456151</v>
      </c>
      <c r="J110" s="172">
        <f t="shared" si="25"/>
        <v>86.491228070175438</v>
      </c>
      <c r="K110" s="172">
        <f t="shared" si="25"/>
        <v>81.794736842105266</v>
      </c>
      <c r="L110" s="172">
        <f t="shared" si="25"/>
        <v>87.789473684210535</v>
      </c>
      <c r="M110" s="172">
        <f t="shared" si="25"/>
        <v>95.368421052631575</v>
      </c>
      <c r="N110" s="172" t="e">
        <f t="shared" si="25"/>
        <v>#DIV/0!</v>
      </c>
      <c r="O110" s="172" t="e">
        <f t="shared" si="25"/>
        <v>#DIV/0!</v>
      </c>
      <c r="P110" s="172" t="e">
        <f t="shared" si="25"/>
        <v>#DIV/0!</v>
      </c>
      <c r="Q110" s="310">
        <f>(Q106/Q5)/AL6*100</f>
        <v>79.900919921580453</v>
      </c>
      <c r="R110" s="313"/>
      <c r="S110" s="318">
        <f>(S106/S5)/AL17*100</f>
        <v>89.824561403508767</v>
      </c>
      <c r="T110" s="318">
        <f>(T106/T5)/AM17*100</f>
        <v>80.526315789473685</v>
      </c>
      <c r="U110" s="318">
        <f>(U106/U5)/AN17*100</f>
        <v>82.10526315789474</v>
      </c>
      <c r="V110" s="318">
        <f t="shared" ref="V110:AH110" si="26">(V106/V5)/AO17*100</f>
        <v>89.122807017543863</v>
      </c>
      <c r="W110" s="318">
        <f t="shared" si="26"/>
        <v>81.84210526315789</v>
      </c>
      <c r="X110" s="318">
        <f t="shared" si="26"/>
        <v>91.929824561403493</v>
      </c>
      <c r="Y110" s="318">
        <f t="shared" si="26"/>
        <v>86.666666666666657</v>
      </c>
      <c r="Z110" s="318">
        <f t="shared" si="26"/>
        <v>83.684210526315795</v>
      </c>
      <c r="AA110" s="318">
        <f t="shared" si="26"/>
        <v>81.578947368421055</v>
      </c>
      <c r="AB110" s="318">
        <f t="shared" si="26"/>
        <v>91.578947368421055</v>
      </c>
      <c r="AC110" s="318">
        <f t="shared" si="26"/>
        <v>127.71929824561403</v>
      </c>
      <c r="AD110" s="318">
        <f t="shared" si="26"/>
        <v>83.15789473684211</v>
      </c>
      <c r="AE110" s="318" t="e">
        <f t="shared" si="26"/>
        <v>#DIV/0!</v>
      </c>
      <c r="AF110" s="318" t="e">
        <f t="shared" si="26"/>
        <v>#DIV/0!</v>
      </c>
      <c r="AG110" s="318" t="e">
        <f t="shared" si="26"/>
        <v>#DIV/0!</v>
      </c>
      <c r="AH110" s="317">
        <f>(AH106/AH5)/AL17*100</f>
        <v>88.145363408521291</v>
      </c>
    </row>
    <row r="111" spans="1:34" ht="27" thickBot="1">
      <c r="A111" s="136"/>
      <c r="B111" s="130"/>
      <c r="C111" s="130"/>
      <c r="D111" s="130"/>
      <c r="E111" s="130"/>
      <c r="F111" s="130"/>
      <c r="G111" s="130"/>
      <c r="H111" s="130"/>
      <c r="I111" s="130"/>
      <c r="J111" s="130"/>
      <c r="K111" s="130"/>
      <c r="L111" s="130"/>
      <c r="M111" s="130"/>
      <c r="N111" s="130"/>
      <c r="O111" s="130"/>
      <c r="P111" s="130"/>
      <c r="Q111" s="311" t="s">
        <v>49</v>
      </c>
      <c r="R111" s="170"/>
      <c r="S111" s="171"/>
      <c r="T111" s="130"/>
      <c r="U111" s="130"/>
      <c r="V111" s="130"/>
      <c r="W111" s="130"/>
      <c r="X111" s="130"/>
      <c r="Y111" s="130"/>
      <c r="Z111" s="130"/>
      <c r="AA111" s="130"/>
      <c r="AB111" s="130"/>
      <c r="AC111" s="130"/>
      <c r="AD111" s="130"/>
      <c r="AE111" s="130"/>
      <c r="AF111" s="130"/>
      <c r="AG111" s="130"/>
      <c r="AH111" s="167" t="s">
        <v>29</v>
      </c>
    </row>
  </sheetData>
  <mergeCells count="34">
    <mergeCell ref="AL45:AP45"/>
    <mergeCell ref="AM32:AO32"/>
    <mergeCell ref="AM33:AO33"/>
    <mergeCell ref="AM44:AO44"/>
    <mergeCell ref="AM43:AO43"/>
    <mergeCell ref="AM42:AO42"/>
    <mergeCell ref="AM41:AO41"/>
    <mergeCell ref="AM40:AO40"/>
    <mergeCell ref="AM39:AO39"/>
    <mergeCell ref="AM38:AO38"/>
    <mergeCell ref="AM37:AO37"/>
    <mergeCell ref="AM36:AO36"/>
    <mergeCell ref="AM35:AO35"/>
    <mergeCell ref="AM34:AO34"/>
    <mergeCell ref="BA3:BA4"/>
    <mergeCell ref="BB3:BB4"/>
    <mergeCell ref="B3:P3"/>
    <mergeCell ref="Q3:Q4"/>
    <mergeCell ref="AL3:AZ3"/>
    <mergeCell ref="S3:AG3"/>
    <mergeCell ref="AH3:AH4"/>
    <mergeCell ref="A1:AH1"/>
    <mergeCell ref="AL28:AL29"/>
    <mergeCell ref="A2:AH2"/>
    <mergeCell ref="AM26:AT26"/>
    <mergeCell ref="AL14:AZ14"/>
    <mergeCell ref="AP28:AP29"/>
    <mergeCell ref="AM28:AO29"/>
    <mergeCell ref="AM30:AO30"/>
    <mergeCell ref="AM31:AO31"/>
    <mergeCell ref="BA14:BA15"/>
    <mergeCell ref="BB14:BB15"/>
    <mergeCell ref="AQ28:AR28"/>
    <mergeCell ref="AS28:AT28"/>
  </mergeCells>
  <pageMargins left="0.7" right="0.7" top="0.75" bottom="0.75" header="0.3" footer="0.3"/>
  <pageSetup paperSize="9" orientation="portrait" horizontalDpi="4294967294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ค่าอธิบาย</vt:lpstr>
      <vt:lpstr>E1-2 แบบที่ 1</vt:lpstr>
      <vt:lpstr>E1-2 แบบที่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Vayu</dc:creator>
  <cp:lastModifiedBy>thirawit praimahaniyom</cp:lastModifiedBy>
  <dcterms:created xsi:type="dcterms:W3CDTF">2015-06-05T18:17:20Z</dcterms:created>
  <dcterms:modified xsi:type="dcterms:W3CDTF">2025-12-16T04:52:00Z</dcterms:modified>
</cp:coreProperties>
</file>